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" yWindow="0" windowWidth="2490" windowHeight="1875" firstSheet="2" activeTab="4"/>
  </bookViews>
  <sheets>
    <sheet name="Overall summary" sheetId="4" r:id="rId1"/>
    <sheet name="sumary Allo Pool fund recurent" sheetId="2" r:id="rId2"/>
    <sheet name="Sumary Allo pooled fund capital" sheetId="3" r:id="rId3"/>
    <sheet name="Pooled fund detail Special Prog" sheetId="6" r:id="rId4"/>
    <sheet name="Details special program" sheetId="8" r:id="rId5"/>
    <sheet name="Pooled Fund detail Capital" sheetId="7" r:id="rId6"/>
    <sheet name="Project detail capital" sheetId="5" r:id="rId7"/>
    <sheet name="1st Schedle" sheetId="10" r:id="rId8"/>
    <sheet name="2nd Schedle" sheetId="9" r:id="rId9"/>
  </sheets>
  <externalReferences>
    <externalReference r:id="rId10"/>
    <externalReference r:id="rId11"/>
  </externalReferences>
  <definedNames>
    <definedName name="_xlnm.Print_Titles" localSheetId="7">'1st Schedle'!$5:$6</definedName>
    <definedName name="_xlnm.Print_Titles" localSheetId="8">'2nd Schedle'!$5:$6</definedName>
    <definedName name="_xlnm.Print_Titles" localSheetId="3">'Pooled fund detail Special Prog'!$6:$6</definedName>
    <definedName name="_xlnm.Print_Titles" localSheetId="6">'Project detail capital'!$5:$5</definedName>
    <definedName name="_xlnm.Print_Titles" localSheetId="1">'sumary Allo Pool fund recurent'!$5:$5</definedName>
  </definedNames>
  <calcPr calcId="124519"/>
</workbook>
</file>

<file path=xl/calcChain.xml><?xml version="1.0" encoding="utf-8"?>
<calcChain xmlns="http://schemas.openxmlformats.org/spreadsheetml/2006/main">
  <c r="H24" i="7"/>
  <c r="G24"/>
  <c r="F24"/>
  <c r="I24"/>
  <c r="H23"/>
  <c r="G23"/>
  <c r="F23"/>
  <c r="I23"/>
  <c r="I22"/>
  <c r="F47" i="5"/>
  <c r="D16" i="3" s="1"/>
  <c r="D47" i="5"/>
  <c r="G46"/>
  <c r="G47" s="1"/>
  <c r="F27"/>
  <c r="D15" i="3" l="1"/>
  <c r="F44" i="5"/>
  <c r="E44"/>
  <c r="D44"/>
  <c r="G43"/>
  <c r="G44" s="1"/>
  <c r="G20" i="7"/>
  <c r="F20"/>
  <c r="H20"/>
  <c r="I20"/>
  <c r="I19"/>
  <c r="F41" i="5" l="1"/>
  <c r="D14" i="3" s="1"/>
  <c r="E41" i="5"/>
  <c r="D41"/>
  <c r="G40"/>
  <c r="G41" s="1"/>
  <c r="G412" i="8" l="1"/>
  <c r="F413"/>
  <c r="F18" i="2" s="1"/>
  <c r="E413" i="8"/>
  <c r="D413"/>
  <c r="G411"/>
  <c r="G410"/>
  <c r="G409"/>
  <c r="G408"/>
  <c r="G407"/>
  <c r="G406"/>
  <c r="G405"/>
  <c r="F38" i="5"/>
  <c r="E38"/>
  <c r="D38"/>
  <c r="G37"/>
  <c r="G38" s="1"/>
  <c r="G11" i="7"/>
  <c r="G8"/>
  <c r="H17"/>
  <c r="G17"/>
  <c r="F17"/>
  <c r="I16"/>
  <c r="I17" s="1"/>
  <c r="G413" i="8" l="1"/>
  <c r="D13" i="3"/>
  <c r="E91" i="8" l="1"/>
  <c r="G34" i="5"/>
  <c r="G35" s="1"/>
  <c r="F35"/>
  <c r="D12" i="3" s="1"/>
  <c r="D35" i="5"/>
  <c r="H41" i="6" l="1"/>
  <c r="G41"/>
  <c r="F41"/>
  <c r="I40"/>
  <c r="I39"/>
  <c r="I41" s="1"/>
  <c r="H38"/>
  <c r="G38"/>
  <c r="F38"/>
  <c r="I37"/>
  <c r="I38" s="1"/>
  <c r="G701" i="8"/>
  <c r="G702"/>
  <c r="G703"/>
  <c r="G704"/>
  <c r="G705"/>
  <c r="G706"/>
  <c r="G707"/>
  <c r="G698"/>
  <c r="D708"/>
  <c r="D523"/>
  <c r="F523"/>
  <c r="F21" i="2" s="1"/>
  <c r="E523" i="8"/>
  <c r="G522"/>
  <c r="G521"/>
  <c r="G520"/>
  <c r="G519"/>
  <c r="G518"/>
  <c r="G517"/>
  <c r="G513"/>
  <c r="G512"/>
  <c r="G511"/>
  <c r="G510"/>
  <c r="G509"/>
  <c r="G508"/>
  <c r="G507"/>
  <c r="G506"/>
  <c r="G505"/>
  <c r="G504"/>
  <c r="G503"/>
  <c r="G502"/>
  <c r="G501"/>
  <c r="G500"/>
  <c r="G499"/>
  <c r="G498"/>
  <c r="F142"/>
  <c r="F10" i="2" s="1"/>
  <c r="E142" i="8"/>
  <c r="D142"/>
  <c r="G141"/>
  <c r="G140"/>
  <c r="G139"/>
  <c r="G138"/>
  <c r="G137"/>
  <c r="G136"/>
  <c r="G135"/>
  <c r="G134"/>
  <c r="G133"/>
  <c r="G132"/>
  <c r="F32" i="5"/>
  <c r="D11" i="3" s="1"/>
  <c r="E32" i="5"/>
  <c r="D32"/>
  <c r="G31"/>
  <c r="G32" s="1"/>
  <c r="H14" i="7"/>
  <c r="F14"/>
  <c r="I13"/>
  <c r="I14" s="1"/>
  <c r="G708" i="8" l="1"/>
  <c r="G523"/>
  <c r="G142"/>
  <c r="D68" i="10"/>
  <c r="D24" i="9"/>
  <c r="D26" s="1"/>
  <c r="D47" s="1"/>
  <c r="D49" s="1"/>
  <c r="D69" s="1"/>
  <c r="D71" s="1"/>
  <c r="D91" s="1"/>
  <c r="D93" s="1"/>
  <c r="D113" s="1"/>
  <c r="D115" s="1"/>
  <c r="D117" s="1"/>
  <c r="G139" i="10"/>
  <c r="G88"/>
  <c r="G89"/>
  <c r="G90"/>
  <c r="F27"/>
  <c r="F29" s="1"/>
  <c r="F56" s="1"/>
  <c r="F58" s="1"/>
  <c r="E27"/>
  <c r="E29" s="1"/>
  <c r="E56" s="1"/>
  <c r="E58" s="1"/>
  <c r="E84" s="1"/>
  <c r="E87" s="1"/>
  <c r="D27"/>
  <c r="D29" s="1"/>
  <c r="D56" s="1"/>
  <c r="D58" s="1"/>
  <c r="D84" l="1"/>
  <c r="D87" s="1"/>
  <c r="D113" s="1"/>
  <c r="D115" s="1"/>
  <c r="D140" s="1"/>
  <c r="D142" s="1"/>
  <c r="D165" s="1"/>
  <c r="F84"/>
  <c r="F87" s="1"/>
  <c r="F113" s="1"/>
  <c r="F115" s="1"/>
  <c r="F140" s="1"/>
  <c r="F142" s="1"/>
  <c r="F165" s="1"/>
  <c r="E113"/>
  <c r="E115" s="1"/>
  <c r="E140" s="1"/>
  <c r="E142" s="1"/>
  <c r="E165" s="1"/>
  <c r="G164" l="1"/>
  <c r="G160"/>
  <c r="G159"/>
  <c r="G158"/>
  <c r="G157"/>
  <c r="G156"/>
  <c r="G155"/>
  <c r="G154"/>
  <c r="G153"/>
  <c r="G152"/>
  <c r="G151"/>
  <c r="G150"/>
  <c r="G149"/>
  <c r="G148"/>
  <c r="G147"/>
  <c r="G146"/>
  <c r="G145"/>
  <c r="G144"/>
  <c r="G143"/>
  <c r="G138"/>
  <c r="G137"/>
  <c r="G136"/>
  <c r="G135"/>
  <c r="G134"/>
  <c r="G133"/>
  <c r="G132"/>
  <c r="G131"/>
  <c r="G130"/>
  <c r="G129"/>
  <c r="G128"/>
  <c r="G127"/>
  <c r="G126"/>
  <c r="G125"/>
  <c r="G124"/>
  <c r="G123"/>
  <c r="G122"/>
  <c r="G121"/>
  <c r="G120"/>
  <c r="G119"/>
  <c r="G118"/>
  <c r="G117"/>
  <c r="G116"/>
  <c r="G112"/>
  <c r="G111"/>
  <c r="G110"/>
  <c r="G109"/>
  <c r="G108"/>
  <c r="G107"/>
  <c r="G106"/>
  <c r="G105"/>
  <c r="G104"/>
  <c r="G103"/>
  <c r="G102"/>
  <c r="G101"/>
  <c r="G100"/>
  <c r="G99"/>
  <c r="G98"/>
  <c r="G97"/>
  <c r="G96"/>
  <c r="G95"/>
  <c r="G94"/>
  <c r="G93"/>
  <c r="G92"/>
  <c r="G91"/>
  <c r="G83"/>
  <c r="G82"/>
  <c r="G81"/>
  <c r="G80"/>
  <c r="G79"/>
  <c r="G78"/>
  <c r="G77"/>
  <c r="G76"/>
  <c r="G75"/>
  <c r="G74"/>
  <c r="G73"/>
  <c r="G72"/>
  <c r="G71"/>
  <c r="G70"/>
  <c r="G69"/>
  <c r="G68"/>
  <c r="G67"/>
  <c r="G66"/>
  <c r="G65"/>
  <c r="G64"/>
  <c r="G63"/>
  <c r="G62"/>
  <c r="G61"/>
  <c r="G60"/>
  <c r="G59"/>
  <c r="G55"/>
  <c r="G54"/>
  <c r="G53"/>
  <c r="G5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2"/>
  <c r="G31"/>
  <c r="G30"/>
  <c r="G26"/>
  <c r="G25"/>
  <c r="G24"/>
  <c r="G23"/>
  <c r="G22"/>
  <c r="G21"/>
  <c r="G20"/>
  <c r="G19"/>
  <c r="G18"/>
  <c r="G17"/>
  <c r="G16"/>
  <c r="G15"/>
  <c r="G14"/>
  <c r="G13"/>
  <c r="G12"/>
  <c r="G11"/>
  <c r="G10"/>
  <c r="G9"/>
  <c r="G8"/>
  <c r="G7"/>
  <c r="H29" i="2"/>
  <c r="D29"/>
  <c r="F737" i="8"/>
  <c r="F28" i="2" s="1"/>
  <c r="E737" i="8"/>
  <c r="D737"/>
  <c r="G736"/>
  <c r="G735"/>
  <c r="G734"/>
  <c r="F690"/>
  <c r="E690"/>
  <c r="D690"/>
  <c r="G689"/>
  <c r="G688"/>
  <c r="G687"/>
  <c r="G686"/>
  <c r="G684"/>
  <c r="G683"/>
  <c r="G682"/>
  <c r="G681"/>
  <c r="G680"/>
  <c r="G678"/>
  <c r="G677"/>
  <c r="G676"/>
  <c r="F667"/>
  <c r="E667"/>
  <c r="D667"/>
  <c r="G666"/>
  <c r="G665"/>
  <c r="G664"/>
  <c r="G663"/>
  <c r="G661"/>
  <c r="G660"/>
  <c r="G659"/>
  <c r="G658"/>
  <c r="G657"/>
  <c r="G655"/>
  <c r="G654"/>
  <c r="G653"/>
  <c r="G652"/>
  <c r="G651"/>
  <c r="G650"/>
  <c r="G649"/>
  <c r="G648"/>
  <c r="G647"/>
  <c r="G646"/>
  <c r="G645"/>
  <c r="G644"/>
  <c r="F624"/>
  <c r="E624"/>
  <c r="D624"/>
  <c r="G623"/>
  <c r="G622"/>
  <c r="G621"/>
  <c r="G620"/>
  <c r="G619"/>
  <c r="G618"/>
  <c r="G617"/>
  <c r="G616"/>
  <c r="G614"/>
  <c r="F599"/>
  <c r="E599"/>
  <c r="D599"/>
  <c r="G598"/>
  <c r="G597"/>
  <c r="G596"/>
  <c r="G595"/>
  <c r="G594"/>
  <c r="G593"/>
  <c r="G592"/>
  <c r="G591"/>
  <c r="G590"/>
  <c r="G589"/>
  <c r="G588"/>
  <c r="G587"/>
  <c r="G586"/>
  <c r="F573"/>
  <c r="E573"/>
  <c r="D573"/>
  <c r="G572"/>
  <c r="G571"/>
  <c r="G570"/>
  <c r="G569"/>
  <c r="G568"/>
  <c r="G567"/>
  <c r="G566"/>
  <c r="G565"/>
  <c r="G564"/>
  <c r="G563"/>
  <c r="G562"/>
  <c r="G561"/>
  <c r="G560"/>
  <c r="G559"/>
  <c r="G558"/>
  <c r="F469"/>
  <c r="F20" i="2" s="1"/>
  <c r="E469" i="8"/>
  <c r="D469"/>
  <c r="G468"/>
  <c r="F456"/>
  <c r="E456"/>
  <c r="D456"/>
  <c r="G455"/>
  <c r="G454"/>
  <c r="G453"/>
  <c r="G452"/>
  <c r="G450"/>
  <c r="G449"/>
  <c r="G448"/>
  <c r="G447"/>
  <c r="G445"/>
  <c r="G444"/>
  <c r="G443"/>
  <c r="G442"/>
  <c r="G441"/>
  <c r="G440"/>
  <c r="G438"/>
  <c r="G437"/>
  <c r="F380"/>
  <c r="F17" i="2" s="1"/>
  <c r="E380" i="8"/>
  <c r="D380"/>
  <c r="G379"/>
  <c r="G378"/>
  <c r="G377"/>
  <c r="G376"/>
  <c r="G375"/>
  <c r="G374"/>
  <c r="G373"/>
  <c r="F349"/>
  <c r="F16" i="2" s="1"/>
  <c r="E349" i="8"/>
  <c r="D349"/>
  <c r="G348"/>
  <c r="G347"/>
  <c r="G346"/>
  <c r="G345"/>
  <c r="G344"/>
  <c r="G343"/>
  <c r="G342"/>
  <c r="G341"/>
  <c r="G309"/>
  <c r="F309"/>
  <c r="E309"/>
  <c r="D309"/>
  <c r="F278"/>
  <c r="F14" i="2" s="1"/>
  <c r="E278" i="8"/>
  <c r="D278"/>
  <c r="G277"/>
  <c r="F262"/>
  <c r="F13" i="2" s="1"/>
  <c r="E262" i="8"/>
  <c r="D262"/>
  <c r="G261"/>
  <c r="G260"/>
  <c r="G259"/>
  <c r="G258"/>
  <c r="G257"/>
  <c r="G256"/>
  <c r="G255"/>
  <c r="G254"/>
  <c r="G253"/>
  <c r="G252"/>
  <c r="G251"/>
  <c r="G250"/>
  <c r="F231"/>
  <c r="F12" i="2" s="1"/>
  <c r="E231" i="8"/>
  <c r="D231"/>
  <c r="G230"/>
  <c r="G229"/>
  <c r="G228"/>
  <c r="G227"/>
  <c r="G226"/>
  <c r="G225"/>
  <c r="G224"/>
  <c r="G221"/>
  <c r="F202"/>
  <c r="F11" i="2" s="1"/>
  <c r="E202" i="8"/>
  <c r="D202"/>
  <c r="G201"/>
  <c r="G200"/>
  <c r="G199"/>
  <c r="G198"/>
  <c r="G197"/>
  <c r="G196"/>
  <c r="G195"/>
  <c r="G194"/>
  <c r="G193"/>
  <c r="G192"/>
  <c r="G191"/>
  <c r="G190"/>
  <c r="G189"/>
  <c r="G188"/>
  <c r="G187"/>
  <c r="G186"/>
  <c r="G185"/>
  <c r="G184"/>
  <c r="G179"/>
  <c r="G178"/>
  <c r="G177"/>
  <c r="G176"/>
  <c r="G175"/>
  <c r="G174"/>
  <c r="G173"/>
  <c r="G172"/>
  <c r="G171"/>
  <c r="G170"/>
  <c r="G169"/>
  <c r="G168"/>
  <c r="G167"/>
  <c r="G165"/>
  <c r="G164"/>
  <c r="G163"/>
  <c r="G162"/>
  <c r="G161"/>
  <c r="F117"/>
  <c r="F9" i="2" s="1"/>
  <c r="E117" i="8"/>
  <c r="D117"/>
  <c r="G115"/>
  <c r="G114"/>
  <c r="G113"/>
  <c r="G112"/>
  <c r="G111"/>
  <c r="G110"/>
  <c r="G109"/>
  <c r="G108"/>
  <c r="G107"/>
  <c r="G106"/>
  <c r="G105"/>
  <c r="G103"/>
  <c r="F91"/>
  <c r="F8" i="2" s="1"/>
  <c r="D91" i="8"/>
  <c r="G89"/>
  <c r="G88"/>
  <c r="G87"/>
  <c r="G86"/>
  <c r="G84"/>
  <c r="G83"/>
  <c r="G82"/>
  <c r="G81"/>
  <c r="G80"/>
  <c r="G79"/>
  <c r="G78"/>
  <c r="G77"/>
  <c r="G76"/>
  <c r="G75"/>
  <c r="G74"/>
  <c r="F49"/>
  <c r="F7" i="2" s="1"/>
  <c r="E49" i="8"/>
  <c r="D49"/>
  <c r="G48"/>
  <c r="G47"/>
  <c r="G46"/>
  <c r="G45"/>
  <c r="G44"/>
  <c r="G43"/>
  <c r="G42"/>
  <c r="F23"/>
  <c r="F6" i="2" s="1"/>
  <c r="E23" i="8"/>
  <c r="D23"/>
  <c r="G22"/>
  <c r="G21"/>
  <c r="G20"/>
  <c r="G19"/>
  <c r="G18"/>
  <c r="G17"/>
  <c r="G16"/>
  <c r="G15"/>
  <c r="G14"/>
  <c r="G13"/>
  <c r="G12"/>
  <c r="G11"/>
  <c r="G10"/>
  <c r="H11" i="7"/>
  <c r="F11"/>
  <c r="I10"/>
  <c r="I11" s="1"/>
  <c r="H8"/>
  <c r="F8"/>
  <c r="I7"/>
  <c r="I8" s="1"/>
  <c r="H36" i="6"/>
  <c r="G36"/>
  <c r="F36"/>
  <c r="I35"/>
  <c r="I34"/>
  <c r="H33"/>
  <c r="G33"/>
  <c r="F33"/>
  <c r="I32"/>
  <c r="I31"/>
  <c r="H30"/>
  <c r="G30"/>
  <c r="F30"/>
  <c r="I29"/>
  <c r="H28"/>
  <c r="G28"/>
  <c r="F28"/>
  <c r="I27"/>
  <c r="H26"/>
  <c r="G26"/>
  <c r="F26"/>
  <c r="I25"/>
  <c r="H24"/>
  <c r="G24"/>
  <c r="F24"/>
  <c r="I23"/>
  <c r="H22"/>
  <c r="G22"/>
  <c r="F22"/>
  <c r="I21"/>
  <c r="H20"/>
  <c r="G20"/>
  <c r="F20"/>
  <c r="I19"/>
  <c r="I18"/>
  <c r="H17"/>
  <c r="G17"/>
  <c r="F17"/>
  <c r="I16"/>
  <c r="I15"/>
  <c r="H14"/>
  <c r="G14"/>
  <c r="F14"/>
  <c r="I13"/>
  <c r="I12"/>
  <c r="I11"/>
  <c r="I10"/>
  <c r="I20" l="1"/>
  <c r="I22"/>
  <c r="I24"/>
  <c r="I26"/>
  <c r="I28"/>
  <c r="I30"/>
  <c r="I33"/>
  <c r="I14"/>
  <c r="I17"/>
  <c r="C15" i="4"/>
  <c r="G27" i="10"/>
  <c r="G29" s="1"/>
  <c r="G56" s="1"/>
  <c r="G58" s="1"/>
  <c r="G737" i="8"/>
  <c r="G469"/>
  <c r="G262"/>
  <c r="G91"/>
  <c r="G349"/>
  <c r="G278"/>
  <c r="G456"/>
  <c r="G49"/>
  <c r="G117"/>
  <c r="G202"/>
  <c r="G573"/>
  <c r="G599"/>
  <c r="G624"/>
  <c r="G667"/>
  <c r="G23"/>
  <c r="G231"/>
  <c r="G380"/>
  <c r="G690"/>
  <c r="H9" i="6"/>
  <c r="H42" s="1"/>
  <c r="G9"/>
  <c r="G42" s="1"/>
  <c r="F9"/>
  <c r="I8"/>
  <c r="D10" i="3"/>
  <c r="E27" i="5"/>
  <c r="D27"/>
  <c r="G26"/>
  <c r="G27" s="1"/>
  <c r="F23"/>
  <c r="D9" i="3" s="1"/>
  <c r="E23" i="5"/>
  <c r="D23"/>
  <c r="G22"/>
  <c r="F20"/>
  <c r="E20"/>
  <c r="D20"/>
  <c r="G18"/>
  <c r="G17"/>
  <c r="G16"/>
  <c r="F13"/>
  <c r="D7" i="3" s="1"/>
  <c r="E13" i="5"/>
  <c r="D13"/>
  <c r="G12"/>
  <c r="F9"/>
  <c r="E9"/>
  <c r="E48" s="1"/>
  <c r="D9"/>
  <c r="D48" s="1"/>
  <c r="G8"/>
  <c r="F48" l="1"/>
  <c r="G23"/>
  <c r="I9" i="6"/>
  <c r="F42"/>
  <c r="D6" i="3"/>
  <c r="G20" i="5"/>
  <c r="G13"/>
  <c r="G84" i="10"/>
  <c r="G87" s="1"/>
  <c r="G113" s="1"/>
  <c r="G115" s="1"/>
  <c r="G140" s="1"/>
  <c r="G142" s="1"/>
  <c r="G165" s="1"/>
  <c r="G9" i="5"/>
  <c r="D8" i="3"/>
  <c r="D17" s="1"/>
  <c r="G48" i="5" l="1"/>
  <c r="C16" i="4"/>
  <c r="C6"/>
  <c r="C17" l="1"/>
  <c r="F29" i="2" l="1"/>
  <c r="F30" s="1"/>
  <c r="C9" i="4" s="1"/>
  <c r="C7" l="1"/>
  <c r="C8" s="1"/>
  <c r="C10" s="1"/>
  <c r="I36" i="6"/>
  <c r="I42" s="1"/>
</calcChain>
</file>

<file path=xl/sharedStrings.xml><?xml version="1.0" encoding="utf-8"?>
<sst xmlns="http://schemas.openxmlformats.org/spreadsheetml/2006/main" count="1249" uniqueCount="723">
  <si>
    <t>S/N</t>
  </si>
  <si>
    <t>MDAs</t>
  </si>
  <si>
    <t>PERSONNEL</t>
  </si>
  <si>
    <t>PAGE</t>
  </si>
  <si>
    <t>Total</t>
  </si>
  <si>
    <t xml:space="preserve">Govt. House &amp; Protocol </t>
  </si>
  <si>
    <r>
      <t xml:space="preserve">                                                                   </t>
    </r>
    <r>
      <rPr>
        <b/>
        <sz val="13"/>
        <color theme="1"/>
        <rFont val="Calibri"/>
        <family val="2"/>
        <scheme val="minor"/>
      </rPr>
      <t>ONDO STATE OF NIGERIA</t>
    </r>
  </si>
  <si>
    <t>Grand Total</t>
  </si>
  <si>
    <t>A: RECURRENT EXPENDITURE</t>
  </si>
  <si>
    <t xml:space="preserve">                                                  SUMMARY OF ALLOCATION OF POOLED FUND</t>
  </si>
  <si>
    <t>B: CAPITAL EXPENDITURE</t>
  </si>
  <si>
    <r>
      <t>AMOUNT   (</t>
    </r>
    <r>
      <rPr>
        <b/>
        <strike/>
        <sz val="10"/>
        <color theme="1"/>
        <rFont val="Calibri"/>
        <family val="2"/>
        <scheme val="minor"/>
      </rPr>
      <t>N</t>
    </r>
    <r>
      <rPr>
        <b/>
        <sz val="11"/>
        <color theme="1"/>
        <rFont val="Calibri"/>
        <family val="2"/>
        <scheme val="minor"/>
      </rPr>
      <t>)</t>
    </r>
  </si>
  <si>
    <t>Deputy Governor's Office</t>
  </si>
  <si>
    <t>Political and Economic Affairs Department</t>
  </si>
  <si>
    <t>OVERHEADS</t>
  </si>
  <si>
    <t>Ondo State Football Development Agency</t>
  </si>
  <si>
    <t>Ministry of Transport</t>
  </si>
  <si>
    <t>Ondo State Electricity Board (OSEB)</t>
  </si>
  <si>
    <t>Cabinet and Special Services</t>
  </si>
  <si>
    <t>State Project Coordinating Office</t>
  </si>
  <si>
    <t>Ministry of Youth Development and Sports</t>
  </si>
  <si>
    <t>State Universal Basic Education Board</t>
  </si>
  <si>
    <t>Teaching Sevice Commission</t>
  </si>
  <si>
    <t>Ondo State Scholaship Board</t>
  </si>
  <si>
    <t>Ondo State Sports Council</t>
  </si>
  <si>
    <r>
      <t xml:space="preserve">                                                </t>
    </r>
    <r>
      <rPr>
        <b/>
        <sz val="13"/>
        <color theme="1"/>
        <rFont val="Calibri"/>
        <family val="2"/>
        <scheme val="minor"/>
      </rPr>
      <t>YEAR 2016 RE-ORDERED RECURRENT ESTIMATES</t>
    </r>
  </si>
  <si>
    <t>Board of Internal Revenue</t>
  </si>
  <si>
    <t>Ministry of Finance</t>
  </si>
  <si>
    <t>Orange FM</t>
  </si>
  <si>
    <t xml:space="preserve">Ondo State Radiovision Corporation </t>
  </si>
  <si>
    <r>
      <t xml:space="preserve">                                                </t>
    </r>
    <r>
      <rPr>
        <b/>
        <sz val="13"/>
        <color theme="1"/>
        <rFont val="Calibri"/>
        <family val="2"/>
        <scheme val="minor"/>
      </rPr>
      <t>YEAR 2016 RE-ORDERED CAPITAL ESTIMATES</t>
    </r>
  </si>
  <si>
    <t>Judiciary</t>
  </si>
  <si>
    <t>Ministry of Justice</t>
  </si>
  <si>
    <t>Grants and Loans</t>
  </si>
  <si>
    <t>Judicial Service Commission</t>
  </si>
  <si>
    <t>General Administration</t>
  </si>
  <si>
    <t>State University Basic Education Board (SUBEB)</t>
  </si>
  <si>
    <t>Community Development and Cooperatives</t>
  </si>
  <si>
    <t>ONDO STATE OF NIGERIA</t>
  </si>
  <si>
    <t>OVERALL SUMMARY OF APPROVED RE-ORDERED BUDGET 2016</t>
  </si>
  <si>
    <t>A: RECURRENT</t>
  </si>
  <si>
    <t>SUMMARY OF POOLED FUNDS</t>
  </si>
  <si>
    <t>AMOUNT (N)</t>
  </si>
  <si>
    <t>Total Over Heads</t>
  </si>
  <si>
    <t>Personnel Cost</t>
  </si>
  <si>
    <t>Special Programme</t>
  </si>
  <si>
    <t>Total Recurrent Expenditure Allocation</t>
  </si>
  <si>
    <t>Balance</t>
  </si>
  <si>
    <t>B: CAPITAL</t>
  </si>
  <si>
    <t>Total Pooled Fund from Capital</t>
  </si>
  <si>
    <t>Total Capital Allocation</t>
  </si>
  <si>
    <t>APPROVED CAPITAL RE-ORDERED ESTIMATES, 2016</t>
  </si>
  <si>
    <t>PROJECT DETAILS</t>
  </si>
  <si>
    <t>ADMIN CODE</t>
  </si>
  <si>
    <t>ECONOMIC CODE</t>
  </si>
  <si>
    <t>PROJECT DISCRIPTION AND LOCATION</t>
  </si>
  <si>
    <t>APPROVED ESTIMATES 2016</t>
  </si>
  <si>
    <t>AMOUNT SPENT TILL DATE</t>
  </si>
  <si>
    <t xml:space="preserve">ADITIONAL PROVISION   M'N       </t>
  </si>
  <si>
    <t>APPROVED 2016   RE-ORDER</t>
  </si>
  <si>
    <t>REMARKS</t>
  </si>
  <si>
    <t>4</t>
  </si>
  <si>
    <t>6</t>
  </si>
  <si>
    <t>7</t>
  </si>
  <si>
    <t>ONDO STATE JUDICIARY</t>
  </si>
  <si>
    <t>Additional</t>
  </si>
  <si>
    <t>JUDICIAL SERVICE COMMISSION</t>
  </si>
  <si>
    <t>031801100100</t>
  </si>
  <si>
    <t>04060000201204</t>
  </si>
  <si>
    <t>Renovation of Office Building</t>
  </si>
  <si>
    <t>TOTAL: JUDICIAL SERVICE COMMISSION</t>
  </si>
  <si>
    <t>ORANGE FM</t>
  </si>
  <si>
    <t>012300400200</t>
  </si>
  <si>
    <t>02020001301401</t>
  </si>
  <si>
    <t>Procurement of 657000 Litres of Diesel @180/Litre to Run the Station 2 Nos of KVA Caterpillar Generators with Consumption Rate of 90 Liters/Hour for 20 Hours/Day.</t>
  </si>
  <si>
    <t>TOTAL: ORANGE FM</t>
  </si>
  <si>
    <t xml:space="preserve">ONDO STATE RADIOVISION CORPORATION </t>
  </si>
  <si>
    <t>012300300100</t>
  </si>
  <si>
    <t>02110001531605</t>
  </si>
  <si>
    <t xml:space="preserve">Procurement of the following Spare Parts for Radio FM Transmitters: (a) 2 Nos 4C X 20000D Broadcast Tube for FM Harris HT35 Transmitter @N3.5m each = N7.0m. (b) 1No 150 Watt Pre-Amp Module (Part No: 9926842004) @ N2m each = N2.0m. (c) 1No of 700 Watt IPA Module (Part No: 7401110000 @ N2.6m each = </t>
  </si>
  <si>
    <t>02110001531606</t>
  </si>
  <si>
    <t>Procurement of the following Spare Parts for Harris Television Transmitter. (a) 1No Thyratron Tube Harris P/N 378 0170 000 @ N4.6m. (b) 1 No Contractor Driver PCB Harris P/N 992 9363 002 @ N1.0m. (c) 1No IOT FDU2 PCB Assembly Harris P/N 992 8815 002 @ N0.5m. (d) 1 Nos Leitch TSG-1510P PAL Signal Ge</t>
  </si>
  <si>
    <t>02020000761216</t>
  </si>
  <si>
    <t>Supply Installation and Commissioning of Television Transmitter and Associated Equipment for Okitipupa Booster Station</t>
  </si>
  <si>
    <t>TOTAL: ONDO STATE RADIOVISION CORPORATION</t>
  </si>
  <si>
    <t>GENERAL ADMINISTRATION</t>
  </si>
  <si>
    <t>011101300200</t>
  </si>
  <si>
    <t>02130000940607</t>
  </si>
  <si>
    <t>Maintenance of Secretariat Complex Blocks, Office Equipment and Vehicles</t>
  </si>
  <si>
    <t>TOTAL: GENERAL ADMINISTRATION</t>
  </si>
  <si>
    <t xml:space="preserve">STATE UNIVERSAL BASIC EDUCATION BOARD (SUBEB) HEADQUARTERS </t>
  </si>
  <si>
    <t xml:space="preserve"> 051700300100</t>
  </si>
  <si>
    <t>09050000842308</t>
  </si>
  <si>
    <t>Provision of furniture items for mega schools in the L.G areas</t>
  </si>
  <si>
    <t xml:space="preserve">TOTAL: STATE UNIVERSAL BASIC EDUCATION BOARD (SUBEB) HEADQUARTERS </t>
  </si>
  <si>
    <t>GRAND TOTAL</t>
  </si>
  <si>
    <t xml:space="preserve">                      ONDO STATE OF NIGERIA</t>
  </si>
  <si>
    <r>
      <t xml:space="preserve">                             </t>
    </r>
    <r>
      <rPr>
        <b/>
        <sz val="11"/>
        <color theme="1"/>
        <rFont val="Calibri"/>
        <family val="2"/>
        <scheme val="minor"/>
      </rPr>
      <t>YEAR 2015 APPROVED RE-ORDERED BUDGET</t>
    </r>
  </si>
  <si>
    <t xml:space="preserve">                                                       DETAILS OF POOLED FUND UNDER SPECIAL PROGRAMME</t>
  </si>
  <si>
    <t xml:space="preserve">                      SPECIAL PROGRAMME</t>
  </si>
  <si>
    <t>MIN./DEPT/AGENCY</t>
  </si>
  <si>
    <t>DETAILS</t>
  </si>
  <si>
    <t>AMOUNT DEDUCTED</t>
  </si>
  <si>
    <t>APPROVED 2016 RE-ORDER</t>
  </si>
  <si>
    <t>9</t>
  </si>
  <si>
    <t>Security Services during Festive Periods/Anniversaries</t>
  </si>
  <si>
    <t>SUB-TOTAL CABINET</t>
  </si>
  <si>
    <t>National Youth Day/Subvention</t>
  </si>
  <si>
    <t>Mobilization/Sensitization</t>
  </si>
  <si>
    <t>National &amp; International Youth Conferences &amp; Exchange Programmes</t>
  </si>
  <si>
    <t>Youth Empowerment Capacity Building</t>
  </si>
  <si>
    <t>SUB-TOTAL YOUTH DEV AND SPORTS</t>
  </si>
  <si>
    <t>National Sports festival (Festival Proper)</t>
  </si>
  <si>
    <t>Allowance and Stipends of Athletes for NSF.</t>
  </si>
  <si>
    <t>SUB-TOTAL SPORTS COUNCIL</t>
  </si>
  <si>
    <t>Democracy day</t>
  </si>
  <si>
    <t>Information Communication</t>
  </si>
  <si>
    <t>SUB-TOTAL POLITICAL</t>
  </si>
  <si>
    <t xml:space="preserve">Payment of Sign-on-Fees of Players and Technical Crew of the 3 Clubs (SSFC, RSFC,SQFC and Academy), ODS Football Associations, etc </t>
  </si>
  <si>
    <t>SUB-TOTAL FOOTBALL DEV AGENCY</t>
  </si>
  <si>
    <t>Scholarship Board</t>
  </si>
  <si>
    <t>Scholarship/Bursary Awards</t>
  </si>
  <si>
    <t>SUB-TOTAL SCHOLARSHIP BOARD</t>
  </si>
  <si>
    <t>State Project Cordinating Office</t>
  </si>
  <si>
    <t>World Bank PSGRD Project Commitment Fund</t>
  </si>
  <si>
    <t>SUB-TOTAL-STATE PROJECT COORDINATING OFFICE.</t>
  </si>
  <si>
    <t>Teaching Service Commission</t>
  </si>
  <si>
    <t>School Monitoring</t>
  </si>
  <si>
    <t>SUB-TOTAL TESCOM</t>
  </si>
  <si>
    <t>Grants To Primary School</t>
  </si>
  <si>
    <t>SUB-TOTAL SUBEB</t>
  </si>
  <si>
    <t>MINISTRY OF COMMUNITY DEVELOPMENT AND COOPERATIVES</t>
  </si>
  <si>
    <t>Monitoring and Supervision of Co-operative Organization</t>
  </si>
  <si>
    <t>Advocacy/ Publicity on Community Development Programmes, Promotion of Community Development/TV Sensitization, Agbajowo etc TV programmes on Gove</t>
  </si>
  <si>
    <t xml:space="preserve">SUB-TOTAL COMMUNITY DEVELOPMENT AND COOPERATIVES </t>
  </si>
  <si>
    <t>Procurement &amp; Printing of Revenue Generating Items (i.e) Number Plates, Drivers License &amp; Vehicle License.</t>
  </si>
  <si>
    <t>Commission to revenue consultant</t>
  </si>
  <si>
    <t xml:space="preserve">SUB-TOTAL BOARD OF INTERNAL REVENUE </t>
  </si>
  <si>
    <t xml:space="preserve"> GRAND TOTAL</t>
  </si>
  <si>
    <t>YEAR 2016 APPROVED RE-ORDERED BUDGET</t>
  </si>
  <si>
    <t>DETAILS OF POOLED FUND UNDER CAPITAL</t>
  </si>
  <si>
    <t>PROJECT DISCRIPTION</t>
  </si>
  <si>
    <t>MINISTRY OF COMMERCE AND INDUSTRY</t>
  </si>
  <si>
    <t>05120000162201</t>
  </si>
  <si>
    <t>Investible Fund</t>
  </si>
  <si>
    <t>SUB-TOTAL MINISTRY OF COMMERCE AND INDUSTRY</t>
  </si>
  <si>
    <t>ODIEC</t>
  </si>
  <si>
    <t>0210001671901</t>
  </si>
  <si>
    <t>Local Government Election Matters</t>
  </si>
  <si>
    <t>SUB-TOTAL ODIEC</t>
  </si>
  <si>
    <t>ONDO STATE OF NIGERIA, APPROVED ESTIMATES 2016</t>
  </si>
  <si>
    <t>APPROVED RE-ORDER EXPENDITURE</t>
  </si>
  <si>
    <t>SPECIAL PROGRAMMES</t>
  </si>
  <si>
    <r>
      <rPr>
        <b/>
        <sz val="9"/>
        <color theme="1"/>
        <rFont val="Calibri"/>
        <family val="2"/>
        <scheme val="minor"/>
      </rPr>
      <t>ADMIN CODE: 011100100100:</t>
    </r>
    <r>
      <rPr>
        <sz val="9"/>
        <color theme="1"/>
        <rFont val="Calibri"/>
        <family val="2"/>
        <scheme val="minor"/>
      </rPr>
      <t xml:space="preserve"> GOVERNOR'S OFFICE-GOVERNMENT HOUSE AND PROTOCOL</t>
    </r>
  </si>
  <si>
    <r>
      <t xml:space="preserve">ACCOUNTING OFFICER:  </t>
    </r>
    <r>
      <rPr>
        <sz val="9"/>
        <rFont val="Calibri"/>
        <family val="2"/>
        <scheme val="minor"/>
      </rPr>
      <t>PERMANENT SECRETARY, GOVERNOR'S OFFICE-GOVERNMENT HOUSE AND PROTOCOL</t>
    </r>
  </si>
  <si>
    <t>Economic Code</t>
  </si>
  <si>
    <t xml:space="preserve">Details </t>
  </si>
  <si>
    <t>Approved Estimates 2016 (N)</t>
  </si>
  <si>
    <t>Amount Spent Till Date</t>
  </si>
  <si>
    <t>Additional Provision</t>
  </si>
  <si>
    <t>Approved 2016 Re-order</t>
  </si>
  <si>
    <t>Remarks</t>
  </si>
  <si>
    <t>Domestic Passage</t>
  </si>
  <si>
    <t>Contingency &amp; Additional</t>
  </si>
  <si>
    <t>Donation</t>
  </si>
  <si>
    <t>Maintenance of Boats</t>
  </si>
  <si>
    <t>Media relations</t>
  </si>
  <si>
    <t>Maintenance of Government House</t>
  </si>
  <si>
    <t>Settlement of Hotel bills</t>
  </si>
  <si>
    <t>Gift Items During Festivities and Children Party</t>
  </si>
  <si>
    <t>Office of ADC and CSO</t>
  </si>
  <si>
    <t>Outfit Allowance</t>
  </si>
  <si>
    <t>Hosting of State Guests during Special Events</t>
  </si>
  <si>
    <t>Office of the Senior Special Assistant (Public Communication)</t>
  </si>
  <si>
    <t>Offices of the S.As(Admin &amp; Appointment) to the Governor</t>
  </si>
  <si>
    <t>S.S.A. Project Monitoring</t>
  </si>
  <si>
    <t>TOTAL</t>
  </si>
  <si>
    <r>
      <rPr>
        <b/>
        <sz val="9"/>
        <color theme="1"/>
        <rFont val="Calibri"/>
        <family val="2"/>
        <scheme val="minor"/>
      </rPr>
      <t xml:space="preserve">ADMIN CODE: 011100100200: </t>
    </r>
    <r>
      <rPr>
        <sz val="9"/>
        <color theme="1"/>
        <rFont val="Calibri"/>
        <family val="2"/>
        <scheme val="minor"/>
      </rPr>
      <t>DEPUTY GOVERNOR</t>
    </r>
  </si>
  <si>
    <r>
      <t xml:space="preserve">ACCOUNTING OFFICER: </t>
    </r>
    <r>
      <rPr>
        <sz val="9"/>
        <rFont val="Calibri"/>
        <family val="2"/>
        <scheme val="minor"/>
      </rPr>
      <t>PERMANENT SECRETARY, DEPUTY GOVERNOR</t>
    </r>
  </si>
  <si>
    <t>DONATION</t>
  </si>
  <si>
    <t>MEDIA RELATIONS</t>
  </si>
  <si>
    <t>SEMA</t>
  </si>
  <si>
    <t>ATTENDANCE OF STATE FUNCTIONS ON BEHALF OF THE GOVERNOR</t>
  </si>
  <si>
    <t>MAINTENANCE OF DEPUTY GOV'S LODGE</t>
  </si>
  <si>
    <t>SETTLEMENT OF HOTEL BILLS</t>
  </si>
  <si>
    <t>Maintenance of Deputy Governor's Convoy Vehicles</t>
  </si>
  <si>
    <r>
      <rPr>
        <b/>
        <sz val="9"/>
        <color theme="1"/>
        <rFont val="Calibri"/>
        <family val="2"/>
        <scheme val="minor"/>
      </rPr>
      <t>ADMIN CODE:   011101400100:</t>
    </r>
    <r>
      <rPr>
        <sz val="9"/>
        <color theme="1"/>
        <rFont val="Calibri"/>
        <family val="2"/>
        <scheme val="minor"/>
      </rPr>
      <t xml:space="preserve"> POLITICAL AND ECONOMIC AFFAIRS DEPARTMENT</t>
    </r>
  </si>
  <si>
    <r>
      <t xml:space="preserve">ACCOUNTING OFFICER: </t>
    </r>
    <r>
      <rPr>
        <sz val="9"/>
        <rFont val="Calibri"/>
        <family val="2"/>
        <scheme val="minor"/>
      </rPr>
      <t>PERMANENT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>SECRETARY,  POLITICAL AND ECONOMIC AFFAIRS DEPARTMENT</t>
    </r>
  </si>
  <si>
    <t>Events Management, Production of Souvenirs and others</t>
  </si>
  <si>
    <t>Offices of the S.As (Admin &amp; Appointment) to the Governor</t>
  </si>
  <si>
    <t>Office of SSA on Agriculture</t>
  </si>
  <si>
    <t>Mobilization of Grassroots</t>
  </si>
  <si>
    <t>Medical Intervention during Festive Periods/Anniversaries</t>
  </si>
  <si>
    <t>Furniture/Severance Allowance for Members of Ondo State House of Assembly/Political Appointees</t>
  </si>
  <si>
    <t>Hosting of visitors/participants on study tour of Ondo State</t>
  </si>
  <si>
    <t>Independence anniversary</t>
  </si>
  <si>
    <t>Opinion Poll research</t>
  </si>
  <si>
    <t>Monetization for public Office Holders</t>
  </si>
  <si>
    <t>Workshop/Retreat/Training for Political Office Holders</t>
  </si>
  <si>
    <t>Pooled</t>
  </si>
  <si>
    <t>Purchase of Parlliative Commodity</t>
  </si>
  <si>
    <t>Task Force on Environmental Enforcement</t>
  </si>
  <si>
    <t>National CONFAB Matters Affecting</t>
  </si>
  <si>
    <t>Upkeep of Volunteer Corps and 5% overhead Administrative charges.</t>
  </si>
  <si>
    <r>
      <rPr>
        <b/>
        <sz val="9"/>
        <color theme="1"/>
        <rFont val="Calibri"/>
        <family val="2"/>
        <scheme val="minor"/>
      </rPr>
      <t>ADMIN CODE:  011101700100:</t>
    </r>
    <r>
      <rPr>
        <sz val="9"/>
        <color theme="1"/>
        <rFont val="Calibri"/>
        <family val="2"/>
        <scheme val="minor"/>
      </rPr>
      <t xml:space="preserve"> CABINET AND SPECIAL SERVICES</t>
    </r>
  </si>
  <si>
    <r>
      <t xml:space="preserve">ACCOUNTING OFFICER:  </t>
    </r>
    <r>
      <rPr>
        <sz val="9"/>
        <rFont val="Calibri"/>
        <family val="2"/>
        <scheme val="minor"/>
      </rPr>
      <t>SECRETARY, CABINET AND SPECIAL SERVICES</t>
    </r>
  </si>
  <si>
    <t>Activities of the Military (Army)</t>
  </si>
  <si>
    <t>Federal and State Security Council meeting</t>
  </si>
  <si>
    <t>Activities of the Military (Navy)</t>
  </si>
  <si>
    <t>Activities of the Military (Air Force)</t>
  </si>
  <si>
    <t>Activities of the Nigerian Police</t>
  </si>
  <si>
    <t>Activities of the Paramilitary Agencies</t>
  </si>
  <si>
    <t>Cabinet/Executive Council Secretariat and maintenance of Exco Chamber and Governor's Conference Room</t>
  </si>
  <si>
    <t>Contingency</t>
  </si>
  <si>
    <t>Activities of the Nigerian Prison Services</t>
  </si>
  <si>
    <t>State Tenders Board Secretariat</t>
  </si>
  <si>
    <t>Joint Security Patrol (JSP) Office</t>
  </si>
  <si>
    <t>Swearing-in Ceremonies of Political Appointees in the State and Allied Matters</t>
  </si>
  <si>
    <t>Outfit Allowances for Cabinet and Special Services Staff</t>
  </si>
  <si>
    <t>Manpower Development for Governor's Security Operatives</t>
  </si>
  <si>
    <r>
      <t xml:space="preserve">ADMIN CODE: 022000100100: </t>
    </r>
    <r>
      <rPr>
        <sz val="9"/>
        <color theme="1"/>
        <rFont val="Calibri"/>
        <family val="2"/>
        <scheme val="minor"/>
      </rPr>
      <t>MINISTRY OF FINANCE</t>
    </r>
  </si>
  <si>
    <r>
      <t xml:space="preserve">ACCOUNTING OFFICER:  </t>
    </r>
    <r>
      <rPr>
        <sz val="9"/>
        <rFont val="Calibri"/>
        <family val="2"/>
        <scheme val="minor"/>
      </rPr>
      <t>PERMANENT SECRETARY, MINISTRY OF FINANCE</t>
    </r>
  </si>
  <si>
    <t>Maintenance of Leased Government Assets</t>
  </si>
  <si>
    <t>Passages During Special Events</t>
  </si>
  <si>
    <t>Public Service Car Loan Scheme</t>
  </si>
  <si>
    <t>Preparation of Final Accounts</t>
  </si>
  <si>
    <t>Committees and Commissions</t>
  </si>
  <si>
    <t>Contingency Fund</t>
  </si>
  <si>
    <t>Insurance of Ondo State Govt. Assets and tracking of vehicles.</t>
  </si>
  <si>
    <t>Passages and Flights for Overseas Travels</t>
  </si>
  <si>
    <t>Settlement of Utility Bills</t>
  </si>
  <si>
    <t>State Security</t>
  </si>
  <si>
    <t>Seminar and Training for Account Officers</t>
  </si>
  <si>
    <t>Purchase of Computer Consumables for Ministry</t>
  </si>
  <si>
    <t>Appreciation and State Awards</t>
  </si>
  <si>
    <t>Printing of Release Warrant, DVEA Books and Allied Matters for Expenditure Department</t>
  </si>
  <si>
    <t>Printing of Payment Request Vouchers</t>
  </si>
  <si>
    <t>General Training of Accountants in the Civil Service</t>
  </si>
  <si>
    <t>Mandatory Continuous Professional Development Training Course (MCPD)</t>
  </si>
  <si>
    <t>RMAFC related Matters</t>
  </si>
  <si>
    <t>Liaison with Debt Mgt. Office (DMO), Abuja</t>
  </si>
  <si>
    <t>Publicity of Activities of the Ministry</t>
  </si>
  <si>
    <t>Federation Accounts and Allocation Committee</t>
  </si>
  <si>
    <t>Facilitation of Legislation for Fiscal Responsibility and Procurement Laws</t>
  </si>
  <si>
    <t>Consultancy cost for Debt Mgt Unit</t>
  </si>
  <si>
    <t>Statutory Allowance of 10% Annual Basic Salary for Retiring Civil Servants</t>
  </si>
  <si>
    <t>Capacity Building On Financial Management and Control</t>
  </si>
  <si>
    <t>Tracking of Government Vehicles</t>
  </si>
  <si>
    <t>Capacity building for Appropriation Committee &amp; PAC Members</t>
  </si>
  <si>
    <t>Min. Of Finance publications; News Letters and News</t>
  </si>
  <si>
    <t>Outfit Allowance for Staff</t>
  </si>
  <si>
    <t>Debt Management Committee</t>
  </si>
  <si>
    <t>Investment Committee</t>
  </si>
  <si>
    <t>Training, Staff Monitoring and Operation of Debt Mgt Unit (DMU)</t>
  </si>
  <si>
    <t>Monitoring of Projects by EXCO Members</t>
  </si>
  <si>
    <t>State Economic Committee-Matters Affecting</t>
  </si>
  <si>
    <t>Special Assignment on Financial Matters</t>
  </si>
  <si>
    <t>Maintenance of Ministry of Finance Office Premises</t>
  </si>
  <si>
    <t>Board of Survey and other Allied Matters</t>
  </si>
  <si>
    <r>
      <rPr>
        <b/>
        <sz val="9"/>
        <color theme="1"/>
        <rFont val="Calibri"/>
        <family val="2"/>
        <scheme val="minor"/>
      </rPr>
      <t>ADMIN CODE:   022000800100:</t>
    </r>
    <r>
      <rPr>
        <sz val="9"/>
        <color theme="1"/>
        <rFont val="Calibri"/>
        <family val="2"/>
        <scheme val="minor"/>
      </rPr>
      <t xml:space="preserve"> BOARD OF INTERNAL REVENUE</t>
    </r>
  </si>
  <si>
    <r>
      <t xml:space="preserve">ACCOUNTING OFFICER:  </t>
    </r>
    <r>
      <rPr>
        <sz val="9"/>
        <rFont val="Calibri"/>
        <family val="2"/>
        <scheme val="minor"/>
      </rPr>
      <t>CHAIRMAN, BOARD OF INTERNAL REVENUE</t>
    </r>
  </si>
  <si>
    <t>Purchase of Diesel/Maintenance of Electricity Generating Sets</t>
  </si>
  <si>
    <t>JTB meetings and conferences &amp; convention</t>
  </si>
  <si>
    <t>Annual JTB subvention &amp; other JTB expenses</t>
  </si>
  <si>
    <t>Tax Payers Enlightenment, Education, Information Campaign</t>
  </si>
  <si>
    <t>Mandatory Continuous Professional Development Training for tax Officers</t>
  </si>
  <si>
    <t>Subscription of Installed VSATS and Maintenance Retainership for ARCAS</t>
  </si>
  <si>
    <t>Cleaning and Security services</t>
  </si>
  <si>
    <t>Withholding, Audit, Monitoring and Investigation</t>
  </si>
  <si>
    <r>
      <rPr>
        <b/>
        <sz val="9"/>
        <color theme="1"/>
        <rFont val="Calibri"/>
        <family val="2"/>
        <scheme val="minor"/>
      </rPr>
      <t>ADMIN CODE: 022900100100 :</t>
    </r>
    <r>
      <rPr>
        <sz val="9"/>
        <color theme="1"/>
        <rFont val="Calibri"/>
        <family val="2"/>
        <scheme val="minor"/>
      </rPr>
      <t xml:space="preserve"> MINISTRY OF TRANSPORT</t>
    </r>
  </si>
  <si>
    <r>
      <t xml:space="preserve">ACCOUNTING OFFICER: </t>
    </r>
    <r>
      <rPr>
        <sz val="9"/>
        <rFont val="Calibri"/>
        <family val="2"/>
        <scheme val="minor"/>
      </rPr>
      <t>PERMANENT SECRETARY, MINISTRY OF TRANSPORT</t>
    </r>
  </si>
  <si>
    <t>Maintenance and fuelling of Amphibious machine 400E</t>
  </si>
  <si>
    <t>Ondo State Free School Shuttle Project</t>
  </si>
  <si>
    <t>General maintenance and repairs of Pentagon Traffic Booths</t>
  </si>
  <si>
    <t>Preparation of Tender Documents</t>
  </si>
  <si>
    <t>Manpower Training and Development</t>
  </si>
  <si>
    <t>Participation in National Council meetings and conferences-COREN,CIPMN,NIM,NCT,NSE &amp; Others</t>
  </si>
  <si>
    <t>Sensitization/Enlightenment, Safety Campaign(NURTW, ACOMORAN, Maritime Workers etc)</t>
  </si>
  <si>
    <t>Publicity, Documentary and Jingles for Ministry of Transport activities</t>
  </si>
  <si>
    <t>Transport Stake holders and Security meetings(Twice a month)</t>
  </si>
  <si>
    <t>In-house study/research on Regional Railway Development</t>
  </si>
  <si>
    <t>Motor Park Management</t>
  </si>
  <si>
    <t>Sunshine Traffic Control/Traffic Management</t>
  </si>
  <si>
    <r>
      <rPr>
        <b/>
        <sz val="9"/>
        <color theme="1"/>
        <rFont val="Calibri"/>
        <family val="2"/>
        <scheme val="minor"/>
      </rPr>
      <t>ADMIN CODE: 023100300100 :</t>
    </r>
    <r>
      <rPr>
        <sz val="9"/>
        <color theme="1"/>
        <rFont val="Calibri"/>
        <family val="2"/>
        <scheme val="minor"/>
      </rPr>
      <t xml:space="preserve"> ONDO STATE ELECTRICITY BOARD</t>
    </r>
  </si>
  <si>
    <r>
      <t xml:space="preserve">ACCOUNTING OFFICER: </t>
    </r>
    <r>
      <rPr>
        <sz val="9"/>
        <rFont val="Calibri"/>
        <family val="2"/>
        <scheme val="minor"/>
      </rPr>
      <t>PERMANENT SECRETARY, ONDO STATE ELECTRICITY BOARD</t>
    </r>
  </si>
  <si>
    <t>Maintenance of Generator sets at Government House and offices at Alagbaka Quarters, Akure and Maintenance of Street lights in Akure</t>
  </si>
  <si>
    <r>
      <rPr>
        <b/>
        <sz val="9"/>
        <color theme="1"/>
        <rFont val="Calibri"/>
        <family val="2"/>
        <scheme val="minor"/>
      </rPr>
      <t>ADMIN CODE: 023800100400 :</t>
    </r>
    <r>
      <rPr>
        <sz val="9"/>
        <color theme="1"/>
        <rFont val="Calibri"/>
        <family val="2"/>
        <scheme val="minor"/>
      </rPr>
      <t xml:space="preserve"> STATE PROJECT COORDINATING OFFICE</t>
    </r>
  </si>
  <si>
    <r>
      <t xml:space="preserve">ACCOUNTING OFFICER: </t>
    </r>
    <r>
      <rPr>
        <sz val="9"/>
        <rFont val="Calibri"/>
        <family val="2"/>
        <scheme val="minor"/>
      </rPr>
      <t>PROJECT COORDINATOR, STATE PROJECT COORDINATING OFFICE</t>
    </r>
  </si>
  <si>
    <r>
      <rPr>
        <b/>
        <sz val="9"/>
        <color theme="1"/>
        <rFont val="Calibri"/>
        <family val="2"/>
        <scheme val="minor"/>
      </rPr>
      <t>ADMIN CODE: 031800100100:</t>
    </r>
    <r>
      <rPr>
        <sz val="9"/>
        <color theme="1"/>
        <rFont val="Calibri"/>
        <family val="2"/>
        <scheme val="minor"/>
      </rPr>
      <t xml:space="preserve"> ONDO STATE JUDICIARY</t>
    </r>
  </si>
  <si>
    <r>
      <t xml:space="preserve">ACCOUNTING OFFICER:  </t>
    </r>
    <r>
      <rPr>
        <sz val="9"/>
        <rFont val="Calibri"/>
        <family val="2"/>
        <scheme val="minor"/>
      </rPr>
      <t>REGISTRAR, ONDO STATE JUDICIARY</t>
    </r>
  </si>
  <si>
    <t>Annual Bar Conference</t>
  </si>
  <si>
    <t>Outfit and Robe Allowance</t>
  </si>
  <si>
    <t>Annual Legal Year</t>
  </si>
  <si>
    <t>Annual Vacation Bonus</t>
  </si>
  <si>
    <t>Training/Manpower Development</t>
  </si>
  <si>
    <t>Statutory Conference Workshop and Seminars for Judges and Magistrates</t>
  </si>
  <si>
    <t>Statutory Meeting of Body of Benchers NJC and NJI to be attended by Honourable Chief Judge</t>
  </si>
  <si>
    <t>Insurance of Government Assets</t>
  </si>
  <si>
    <r>
      <rPr>
        <b/>
        <sz val="9"/>
        <color theme="1"/>
        <rFont val="Calibri"/>
        <family val="2"/>
        <scheme val="minor"/>
      </rPr>
      <t>ADMIN CODE: 032600100100:</t>
    </r>
    <r>
      <rPr>
        <sz val="9"/>
        <color theme="1"/>
        <rFont val="Calibri"/>
        <family val="2"/>
        <scheme val="minor"/>
      </rPr>
      <t xml:space="preserve"> MINISTRY OF JUSTICE </t>
    </r>
  </si>
  <si>
    <r>
      <t xml:space="preserve">ACCOUNTING OFFICER: </t>
    </r>
    <r>
      <rPr>
        <sz val="9"/>
        <rFont val="Calibri"/>
        <family val="2"/>
        <scheme val="minor"/>
      </rPr>
      <t>SOLICITOR GENERAL AND PERMANENT SECRETARY</t>
    </r>
    <r>
      <rPr>
        <sz val="9"/>
        <rFont val="Calibri"/>
        <family val="2"/>
        <scheme val="minor"/>
      </rPr>
      <t xml:space="preserve">, MINISTRY OF JUSTICE </t>
    </r>
  </si>
  <si>
    <t>Annual Bar Conference (National and International)</t>
  </si>
  <si>
    <t>Annual Outfit Allowance</t>
  </si>
  <si>
    <t>Annual Bar Dinner</t>
  </si>
  <si>
    <t>Financial assistance and Welfare scheme for Boat disaster Victims</t>
  </si>
  <si>
    <t>Accelerated Decongestion of Prisons</t>
  </si>
  <si>
    <t>Attendance at Courts</t>
  </si>
  <si>
    <t>Grant to office of the Public Defender</t>
  </si>
  <si>
    <r>
      <rPr>
        <b/>
        <sz val="9"/>
        <color theme="1"/>
        <rFont val="Calibri"/>
        <family val="2"/>
        <scheme val="minor"/>
      </rPr>
      <t>ADMIN CODE: 051300100100:</t>
    </r>
    <r>
      <rPr>
        <sz val="9"/>
        <color theme="1"/>
        <rFont val="Calibri"/>
        <family val="2"/>
        <scheme val="minor"/>
      </rPr>
      <t xml:space="preserve"> MINISTRY OF YOUTH DEVELOPMENT AND SPORTS</t>
    </r>
  </si>
  <si>
    <r>
      <t xml:space="preserve">ACCOUNTING OFFICER:  </t>
    </r>
    <r>
      <rPr>
        <sz val="9"/>
        <rFont val="Calibri"/>
        <family val="2"/>
        <scheme val="minor"/>
      </rPr>
      <t>SECRETARY, MINISTRY OF YOUTH DEVELOPMENT AND SPORTS</t>
    </r>
  </si>
  <si>
    <t>Youth Summit</t>
  </si>
  <si>
    <t>National Independence Day</t>
  </si>
  <si>
    <t>Monitoring and Data Collection on Youth</t>
  </si>
  <si>
    <t>Running Grant to Youth Council</t>
  </si>
  <si>
    <t>International Students Day Celebration</t>
  </si>
  <si>
    <t>Radio &amp; TV Enlightenment Programme</t>
  </si>
  <si>
    <t>National Youth Festival of Art &amp; Culture</t>
  </si>
  <si>
    <t>Youth Officers &amp; Leaders Training</t>
  </si>
  <si>
    <t>Youth Holiday Camping</t>
  </si>
  <si>
    <t>Health walk</t>
  </si>
  <si>
    <t>Grants to NYSC: State Office &amp; Regional Office</t>
  </si>
  <si>
    <t>Sports Development Programmes</t>
  </si>
  <si>
    <t>World Under 17 Championship Abuja (Nigeria)</t>
  </si>
  <si>
    <t>National Conference and Capacity Building</t>
  </si>
  <si>
    <t>Participation in National &amp; International Competitions/Festivals</t>
  </si>
  <si>
    <t>Projection for Batches A, B &amp; C Corps Teachers Allowances</t>
  </si>
  <si>
    <r>
      <rPr>
        <b/>
        <sz val="9"/>
        <color theme="1"/>
        <rFont val="Calibri"/>
        <family val="2"/>
        <scheme val="minor"/>
      </rPr>
      <t>ADMIN CODE: 051300100200 :</t>
    </r>
    <r>
      <rPr>
        <sz val="9"/>
        <color theme="1"/>
        <rFont val="Calibri"/>
        <family val="2"/>
        <scheme val="minor"/>
      </rPr>
      <t xml:space="preserve"> ONDO STATE FOOTBALL DEVELOPMENT AGENCY</t>
    </r>
  </si>
  <si>
    <r>
      <t xml:space="preserve">ACCOUNTING OFFICER: </t>
    </r>
    <r>
      <rPr>
        <sz val="9"/>
        <rFont val="Calibri"/>
        <family val="2"/>
        <scheme val="minor"/>
      </rPr>
      <t>SECRETARY, FOOTBALL DEVELOPMENT AGENCY</t>
    </r>
  </si>
  <si>
    <t>Prosecution of CAF Championship (Sunshine Stars FC)</t>
  </si>
  <si>
    <r>
      <rPr>
        <b/>
        <sz val="9"/>
        <color theme="1"/>
        <rFont val="Calibri"/>
        <family val="2"/>
        <scheme val="minor"/>
      </rPr>
      <t>ADMIN CODE: 051700300100:</t>
    </r>
    <r>
      <rPr>
        <sz val="9"/>
        <color theme="1"/>
        <rFont val="Calibri"/>
        <family val="2"/>
        <scheme val="minor"/>
      </rPr>
      <t xml:space="preserve"> STATE UNIVERSAL BASIC EDUCATION BOARD</t>
    </r>
  </si>
  <si>
    <r>
      <t xml:space="preserve">ACCOUNTING OFFICER:  </t>
    </r>
    <r>
      <rPr>
        <sz val="9"/>
        <rFont val="Calibri"/>
        <family val="2"/>
        <scheme val="minor"/>
      </rPr>
      <t>SECRETARY, STATE UNIVERSAL BASIC EDUCATION BOARD</t>
    </r>
  </si>
  <si>
    <t>Training of Primary School Teachers &amp; Education Managers</t>
  </si>
  <si>
    <t>Wall Charts &amp; Maps For Pry &amp; Junior Secondary School</t>
  </si>
  <si>
    <t>Annual Jets Competition For Primary Schools</t>
  </si>
  <si>
    <t>Primary Schools Sports</t>
  </si>
  <si>
    <t>National Education Conferences (JCCE, Rep &amp; Planning, NCE, ESSPIN)</t>
  </si>
  <si>
    <t>FTS Participants / State Government Contribution</t>
  </si>
  <si>
    <t>Monitoring of Schools</t>
  </si>
  <si>
    <t>School Competition for Pry &amp; JSS (Nat. &amp; Int.) Gov/President Inter-School Debate, Music &amp; Creative Arts, STAN, MAN, UNESCO, NASTECH, Sensitization Programme on EFA, Space Tech etc</t>
  </si>
  <si>
    <t>Printing Of Teachers Payment Vouchers</t>
  </si>
  <si>
    <t>Subvention/Grants for Stakeholders in Basic Education( NUT, AOPSHON, PTA, etc)</t>
  </si>
  <si>
    <t>School-Based Management Committee</t>
  </si>
  <si>
    <t>Data Verification of Public Primary Schools in the State</t>
  </si>
  <si>
    <t>Training of LGA Supervisors, Data Collectors etc.</t>
  </si>
  <si>
    <t>Media Activities/Publicity</t>
  </si>
  <si>
    <t>Grants /Maintenance of Mega Schools</t>
  </si>
  <si>
    <r>
      <rPr>
        <b/>
        <sz val="9"/>
        <color theme="1"/>
        <rFont val="Calibri"/>
        <family val="2"/>
        <scheme val="minor"/>
      </rPr>
      <t>ADMIN CODE:  051705400100:</t>
    </r>
    <r>
      <rPr>
        <sz val="9"/>
        <color theme="1"/>
        <rFont val="Calibri"/>
        <family val="2"/>
        <scheme val="minor"/>
      </rPr>
      <t xml:space="preserve"> TEACHING SERVICE COMMISSION</t>
    </r>
  </si>
  <si>
    <r>
      <t xml:space="preserve">ACCOUNTING OFFICER:  </t>
    </r>
    <r>
      <rPr>
        <sz val="9"/>
        <rFont val="Calibri"/>
        <family val="2"/>
        <scheme val="minor"/>
      </rPr>
      <t>SECRETARY, TEACHING SERVICE COMMISSION</t>
    </r>
  </si>
  <si>
    <t>Training of Secondary School Teachers</t>
  </si>
  <si>
    <t>Production of Seniority List of Teachers</t>
  </si>
  <si>
    <t>Recruitment of Teaching/Non Teaching Staff</t>
  </si>
  <si>
    <t>Promotion Interview for Teaching/Non Teaching Staff</t>
  </si>
  <si>
    <t>Promotion Exam &amp; Interview for Teaching/Non Teaching Staff</t>
  </si>
  <si>
    <t>Verification Exercise of Teaching/Non Teaching Staff</t>
  </si>
  <si>
    <t>National Educational &amp; Professional Conferences and Meetings, NCE, JCC etc</t>
  </si>
  <si>
    <t>Interaction with Principals, Teaching/Non-Teaching Staff of Public Sec. Schools</t>
  </si>
  <si>
    <t>Sponsorship of Associations &amp; Unions e.g. STAN, ANCOPSS, Akomolede, ASUSS etc.</t>
  </si>
  <si>
    <t>Capacity building for Education Managers and Administrators in TESCOM</t>
  </si>
  <si>
    <t>Maintenance of TESCOM Website</t>
  </si>
  <si>
    <t>Teaching Service Loan Scheme (Car Loan for Teachers)</t>
  </si>
  <si>
    <t>Publications and Allied Matters</t>
  </si>
  <si>
    <r>
      <rPr>
        <b/>
        <sz val="9"/>
        <color theme="1"/>
        <rFont val="Calibri"/>
        <family val="2"/>
        <scheme val="minor"/>
      </rPr>
      <t>ADMIN CODE: 051705600100 :</t>
    </r>
    <r>
      <rPr>
        <sz val="9"/>
        <color theme="1"/>
        <rFont val="Calibri"/>
        <family val="2"/>
        <scheme val="minor"/>
      </rPr>
      <t xml:space="preserve"> SCHOLARSHIP BOARD</t>
    </r>
  </si>
  <si>
    <r>
      <t xml:space="preserve">ACCOUNTING OFFICER: </t>
    </r>
    <r>
      <rPr>
        <sz val="9"/>
        <rFont val="Calibri"/>
        <family val="2"/>
        <scheme val="minor"/>
      </rPr>
      <t>SECRETARY, SCHOLARSHIP BOARD</t>
    </r>
  </si>
  <si>
    <t>Printing of Posters</t>
  </si>
  <si>
    <t>Physically Challenged Awards</t>
  </si>
  <si>
    <t>Printing of Scholarship forms/ Instruction sheet</t>
  </si>
  <si>
    <t>Printing of Bursary forms/ Instruction sheets</t>
  </si>
  <si>
    <t>Publication of Bulletins of the Success Story of Scholarship/Bursary Scheme/Printing of Background information forms</t>
  </si>
  <si>
    <t>Review/Re-printing of Scholarship Scheme Brochure</t>
  </si>
  <si>
    <t>Publication of Beneficiaries names in National Dailies</t>
  </si>
  <si>
    <t>Flag-Off Activities</t>
  </si>
  <si>
    <t>Scholarship and Stakeholders meetings</t>
  </si>
  <si>
    <r>
      <rPr>
        <b/>
        <sz val="9"/>
        <color theme="1"/>
        <rFont val="Calibri"/>
        <family val="2"/>
        <scheme val="minor"/>
      </rPr>
      <t>ADMIN CODE: 053905100100:</t>
    </r>
    <r>
      <rPr>
        <sz val="9"/>
        <color theme="1"/>
        <rFont val="Calibri"/>
        <family val="2"/>
        <scheme val="minor"/>
      </rPr>
      <t xml:space="preserve"> ONDO STATE SPORTS COUNCIL</t>
    </r>
  </si>
  <si>
    <r>
      <t xml:space="preserve">ACCOUNTING OFFICER:  </t>
    </r>
    <r>
      <rPr>
        <sz val="9"/>
        <rFont val="Calibri"/>
        <family val="2"/>
        <scheme val="minor"/>
      </rPr>
      <t>GENERAL MANAGER, ONDO STATE SPORTS COUNCIL</t>
    </r>
  </si>
  <si>
    <t>National Competitions</t>
  </si>
  <si>
    <t>Zonal Elimination</t>
  </si>
  <si>
    <t>International Competitions</t>
  </si>
  <si>
    <t>Male and Female Festival Football Teams</t>
  </si>
  <si>
    <t>Male and Female Handball</t>
  </si>
  <si>
    <t>Male and female Basketball</t>
  </si>
  <si>
    <t>Male and Female Hockey Teams</t>
  </si>
  <si>
    <t>Male and Female Volleyball Teams</t>
  </si>
  <si>
    <t>State Sports Festival</t>
  </si>
  <si>
    <t>Male and Female Challenge Cup</t>
  </si>
  <si>
    <t>Governors Cup Football (Male and Female) and Age Group Football Competition.</t>
  </si>
  <si>
    <t>National Sports Festival (Camping)</t>
  </si>
  <si>
    <t>Developmental Programme for all Sports(Catch them Young)</t>
  </si>
  <si>
    <t>Hosting of National Competitions, Boxing and Gymnastics.</t>
  </si>
  <si>
    <t>Overseas in-service Training</t>
  </si>
  <si>
    <t>Local in-service Training</t>
  </si>
  <si>
    <t>Fueling and Maintenance of Generator</t>
  </si>
  <si>
    <t>Age Group, National and International Table Tennis Competition</t>
  </si>
  <si>
    <t>Hosting of International Swimming Competition</t>
  </si>
  <si>
    <t>Management of Athletics Activities</t>
  </si>
  <si>
    <t>Athletes' Performance Allowance</t>
  </si>
  <si>
    <r>
      <rPr>
        <b/>
        <sz val="9"/>
        <color theme="1"/>
        <rFont val="Calibri"/>
        <family val="2"/>
        <scheme val="minor"/>
      </rPr>
      <t>ADMIN CODE: 055200100100:</t>
    </r>
    <r>
      <rPr>
        <sz val="9"/>
        <color theme="1"/>
        <rFont val="Calibri"/>
        <family val="2"/>
        <scheme val="minor"/>
      </rPr>
      <t xml:space="preserve"> MINISTRY OF COMMUNITY DEVELOPMENT AND COOPERATIVES </t>
    </r>
  </si>
  <si>
    <r>
      <t xml:space="preserve">ACCOUNTING OFFICER:  </t>
    </r>
    <r>
      <rPr>
        <sz val="9"/>
        <rFont val="Calibri"/>
        <family val="2"/>
        <scheme val="minor"/>
      </rPr>
      <t>PERMANENT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scheme val="minor"/>
      </rPr>
      <t xml:space="preserve">SECRETARY, MINISTRY OF COMMUNITY DEVELOPMENT AND COOPERATIVES </t>
    </r>
  </si>
  <si>
    <t>Ondo State Training and Projects Programmes (TAPP) Training of Community Change Agents, Government Officials and SCID Agents.</t>
  </si>
  <si>
    <t>National Self Help Day Celebration</t>
  </si>
  <si>
    <t>Grants and Aid to Communal Self-help Project</t>
  </si>
  <si>
    <t>Egbe Alafowosowopo and Ara- Oto on Radio</t>
  </si>
  <si>
    <t>Cooperative Day Celebration &amp; OSCOFED Congress</t>
  </si>
  <si>
    <t>Conference of Nigerian Association of Social workers(NASOW)</t>
  </si>
  <si>
    <t>Matriculation of Student, Conduct and Supervision of Examination of Annual Graduation Ceremony</t>
  </si>
  <si>
    <t>Monitoring, Supervision and Evaluation of Quick Win Projects and Communal Self-help Projects in 18 Local Government Areas</t>
  </si>
  <si>
    <t>Capacity Building for Community Representatives under the Strengthening Community Institutions for Development(SCID)Programme 1400 Communities Reps.</t>
  </si>
  <si>
    <t>World Bank/ADB/FGN Rural Mobility Access Programme (RAMP)</t>
  </si>
  <si>
    <t>Quarterly Meeting with 1400 Community Reps. in 18 LGAs</t>
  </si>
  <si>
    <t>Office of SA on Community Development and NGO Matters</t>
  </si>
  <si>
    <t>GRANTS AND LOANS</t>
  </si>
  <si>
    <t>012305500100</t>
  </si>
  <si>
    <t>Owena Press</t>
  </si>
  <si>
    <t>011111500200</t>
  </si>
  <si>
    <t>Provision for other Grants and Loans</t>
  </si>
  <si>
    <t>Akure Commodity Exchange Limited</t>
  </si>
  <si>
    <r>
      <rPr>
        <b/>
        <sz val="7"/>
        <color theme="1"/>
        <rFont val="Calibri"/>
        <family val="2"/>
        <scheme val="minor"/>
      </rPr>
      <t>Contingency</t>
    </r>
    <r>
      <rPr>
        <sz val="7"/>
        <color theme="1"/>
        <rFont val="Calibri"/>
        <family val="2"/>
        <scheme val="minor"/>
      </rPr>
      <t xml:space="preserve"> (Take off grant to the Exchange through the office of SSA Agric)</t>
    </r>
  </si>
  <si>
    <t>011111500400</t>
  </si>
  <si>
    <t>GOVERNOR'S OFFICE-GOVERNMENT HOUSE AND PROTOCOL</t>
  </si>
  <si>
    <t>DEPUTY GOVERNOR'S OFFICE</t>
  </si>
  <si>
    <t>OFFICE OF SENIOR SPECIAL ASSISTANT ON FACILITY MANAGEMENT</t>
  </si>
  <si>
    <t>ONDO STATE BOUNDARY COMMISSION</t>
  </si>
  <si>
    <t>STATE EMERGENCY MANAGEMENT AGENCY (SEMA)</t>
  </si>
  <si>
    <t>PROJECT AND PRICE MONITORING UNIT (PPMU)</t>
  </si>
  <si>
    <t>ACCELERATED POVERTY ALLEVIATION AGENCY(APAA)</t>
  </si>
  <si>
    <t>LIAISON OFFICE, LAGOS</t>
  </si>
  <si>
    <t>LIAISON OFFICE, ABUJA</t>
  </si>
  <si>
    <t>ONDO STATE AGENCY FOR THE CONTROL OF AIDS (ODSACA)</t>
  </si>
  <si>
    <t>ONDO STATE CIVIC DATA CENTRE</t>
  </si>
  <si>
    <t>MUSLIM WELFARE BOARD</t>
  </si>
  <si>
    <t>CHRISTIAN WELFARE BOARD</t>
  </si>
  <si>
    <t>MINISTRY OF SPECIAL DUTIES</t>
  </si>
  <si>
    <t>POOLS BETTINGS AND LOTTERIES BOARD</t>
  </si>
  <si>
    <t>PUBLIC PRIVATE PARTNERSHIP (PPP)</t>
  </si>
  <si>
    <t>FREE TRADE ZONE</t>
  </si>
  <si>
    <t>INTER-GOVERNMENTAL AFFAIRS AND MULTILATERAL RELATIONS</t>
  </si>
  <si>
    <t>STATE HOUSE OF ASSEMBLY</t>
  </si>
  <si>
    <t>HOUSE OF ASSEMBLY COMMISSION</t>
  </si>
  <si>
    <t>MINISTRY OF INFORMATION</t>
  </si>
  <si>
    <t>ONDO STATE RADIOVISION CORPORATION</t>
  </si>
  <si>
    <t>OFFICE OF THE HEAD OF SERVICE</t>
  </si>
  <si>
    <t>PUBLIC SERVICE TRAINING INSTITUTE</t>
  </si>
  <si>
    <t>OFFICE OF ESTABLISHMENTS</t>
  </si>
  <si>
    <t>OFFICE OF THE STATE AUDITOR GENERAL</t>
  </si>
  <si>
    <t>OFFICE OF AUDITOR GENERAL FOR LOCAL GOVERNMENT</t>
  </si>
  <si>
    <t>CIVIL SERVICE COMMISSION</t>
  </si>
  <si>
    <t>ONDO STATE INDEPENDENT ELECTORAL COMMISSION (ODIEC)</t>
  </si>
  <si>
    <t>MINISTRY OF AGRICULTURE</t>
  </si>
  <si>
    <t>AGRICULTURAL DEVELOPMENT PROGRAMME</t>
  </si>
  <si>
    <t>AGRICULTURAL INPUT AND SUPPLY AGENCY</t>
  </si>
  <si>
    <t>AGRO-CLIMATOLOGICAL AND ECOLOGICAL PROJECT</t>
  </si>
  <si>
    <t>COCOA REVOLUTION OFFICE</t>
  </si>
  <si>
    <t>MINISTRY OF FINANCE</t>
  </si>
  <si>
    <t>DEBT MANAGEMENT OFFICE</t>
  </si>
  <si>
    <t>OFFICE OF THE ACCOUNTANT GENERAL</t>
  </si>
  <si>
    <t>BOARD OF INTERNAL REVENUE</t>
  </si>
  <si>
    <t>MICRO CREDIT AGENCY</t>
  </si>
  <si>
    <t>STATE INFORMATION TECHNOLOGY AGENCY (SITA)</t>
  </si>
  <si>
    <t>MINISTRY OF TRANSPORT</t>
  </si>
  <si>
    <t>ONDO STATE ELECTRICITY BOARD</t>
  </si>
  <si>
    <t>MINISTRY OF NATURAL RESOURCES</t>
  </si>
  <si>
    <t>MINISTRY OF WORKS</t>
  </si>
  <si>
    <t>ONDO STATE AGENCY FOR ROAD MAINTENANCE AND CONSTRUCTION (OSAMCO)</t>
  </si>
  <si>
    <t>COMMUNITY BASED URBAN DEVELOPMENT PROJECT</t>
  </si>
  <si>
    <t>MINISTRY OF CULTURE AND TOURISM</t>
  </si>
  <si>
    <t>MINISTRY OF ECONOMIC PLANNING AND BUDGET</t>
  </si>
  <si>
    <t>STATE PROJECT COORDINATING OFFICE</t>
  </si>
  <si>
    <t>ONDO STATE BUREAU OF STATISTICS</t>
  </si>
  <si>
    <t>ONDO STATE WATER CORPORATION</t>
  </si>
  <si>
    <t>ONDO STATE WATER AND SANITATION PROJECT (WATSAN)</t>
  </si>
  <si>
    <t>MINISTRY OF HOUSING AND URBAN DEVELOPMENT</t>
  </si>
  <si>
    <t>ONDO STATE DEVELOPMENT AND PROPERTY CORPORATION</t>
  </si>
  <si>
    <t>DIRECT LABOUR AGENCY</t>
  </si>
  <si>
    <t>MINISTRY OF LANDS AND HOUSING</t>
  </si>
  <si>
    <t>LAND RECORD BUREAU</t>
  </si>
  <si>
    <t>ONDO STATE JUDICIAL SERVICE COMMISSION</t>
  </si>
  <si>
    <t>MINISTRY OF JUSTICE</t>
  </si>
  <si>
    <t>ONDO STATE LAW COMMISSION</t>
  </si>
  <si>
    <t>CUSTOMARY COURT OF APPEAL</t>
  </si>
  <si>
    <t>ONDO STATE OIL PRODUCING AREA DEVELOPMENT COMMISSION</t>
  </si>
  <si>
    <t>MINISTRY OF YOUTH DEVELOPMENT AND SPORTS</t>
  </si>
  <si>
    <t>ONDO STATE FOOTBALL DEVELOPMENT AGENCY</t>
  </si>
  <si>
    <t>MINISTRY OF WOMEN AFFAIRS AND SOCIAL DEVELOPMENT</t>
  </si>
  <si>
    <t>AGENCY FOR THE WELFARE OF THE PHYSICALLY CHALLENGED PERSONS</t>
  </si>
  <si>
    <t>MINISTRY OF EDUCATION</t>
  </si>
  <si>
    <t>STATE UNIVERSAL BASIC EDUCATION BOARD (SUBEB) HEADQUARTERS</t>
  </si>
  <si>
    <t>ONDO STATE LIBRARY BOARD</t>
  </si>
  <si>
    <t>RUFUS GIWA POLYTECHNIC, OWO</t>
  </si>
  <si>
    <t>ADEKUNLE AJASIN UNIVERSITY, AKUNGBA AKOKO</t>
  </si>
  <si>
    <t>ONDO STATE UNIVERSITY OF SCIENCE AND TECHNOLOGY, OKITIPUPA</t>
  </si>
  <si>
    <t>ONDO STATE UNIVERSITY OF MEDICAL SCIENCES</t>
  </si>
  <si>
    <t>QUALITY EDUCATION ASSURANCE AGENCY</t>
  </si>
  <si>
    <t>TEACHING SERVICE COMMISSION</t>
  </si>
  <si>
    <t>ONDO STATE SCHOLARSHIP BOARD</t>
  </si>
  <si>
    <t>MINISTRY OF ADULT, TECHNICAL AND VOCATIONAL EDUCATION</t>
  </si>
  <si>
    <t>MINISTRY OF HEALTH</t>
  </si>
  <si>
    <t>PRIMARY HEALTH CARE MANAGEMENT BOARD/ AGENCY/COMMISSION</t>
  </si>
  <si>
    <t>HOSPITAL MANAGEMENT BOARD</t>
  </si>
  <si>
    <t>SCHOOL OF NURSING</t>
  </si>
  <si>
    <t>SCHOOL OF MIDWIFERY</t>
  </si>
  <si>
    <t>SCHOOL OF HEALTH TECHNOLOGY</t>
  </si>
  <si>
    <t>EMERGENCY MEDICAL SERVICES AGENCY</t>
  </si>
  <si>
    <t>NEURO-PSYCHIATRIC SPECIALIST HOSPITAL</t>
  </si>
  <si>
    <t>MINISTRY OF ENVIRONMENT</t>
  </si>
  <si>
    <t>ONDO STATE WASTE MANAGEMENT</t>
  </si>
  <si>
    <t>ONDO STATE SPORTS COUNCIL</t>
  </si>
  <si>
    <t>LOCAL GOVERNMENT SERVICE COMMISSION</t>
  </si>
  <si>
    <t>ONDO STATE COMMUNITY AND SOCIAL DEVELOPMENT AGENCY</t>
  </si>
  <si>
    <t>11100100100</t>
  </si>
  <si>
    <t>OFFICE OF THE SENIOR SPECIAL ASSISTANT ON UNION MATTERS</t>
  </si>
  <si>
    <t>OFFICE OF THE SECRETARY TO STATE GOVERNMENT (SSG)</t>
  </si>
  <si>
    <t>INTERNATIONAL RELATIONS AND DIASPORA AFFAIRS OFFICE</t>
  </si>
  <si>
    <t>POLITICAL AND ECONOMIC AFFAIRS DEPARTMENT</t>
  </si>
  <si>
    <t>OFFICE OF THE SPECIAL ADVISER ON POLITICAL AND MOBILISATION MATTERS</t>
  </si>
  <si>
    <t>CABINET AND SPECIAL SERVICES DEPARTMENT</t>
  </si>
  <si>
    <t>ONDO STATE PENSIONS BOARD</t>
  </si>
  <si>
    <t>STATE PENSION COMMISSION</t>
  </si>
  <si>
    <t>ONDO STATE CIVIC DATA CENTRE AREA OFFICES</t>
  </si>
  <si>
    <t>PUBLIC ACCOUNT SECRETARIAT</t>
  </si>
  <si>
    <t>OFFICE OF THE SPEAKER</t>
  </si>
  <si>
    <t>OFFICE OF THE DEPUTY SPEAKER</t>
  </si>
  <si>
    <t>GOVERNMENT PRINTING PRESS</t>
  </si>
  <si>
    <t>ONDO STATE SIGNAGE AGENCY</t>
  </si>
  <si>
    <t>FIRE SERVICES</t>
  </si>
  <si>
    <t>GOVERNMENT QUARTERS MANAGEMENT OFFICE</t>
  </si>
  <si>
    <t>E-PERSONEL ADMINISTRATION SALARY SYSTEM (E-PASS) OFFICE</t>
  </si>
  <si>
    <t>SERVICE MATTERS DEPARTMENT</t>
  </si>
  <si>
    <t>ONDO STATE INDEPENDENT ELECTORAL COMMISSION (ODIEC) AREA OFFICES</t>
  </si>
  <si>
    <t>FORESTRY STAFF TRAINING SCHOOL, OWO</t>
  </si>
  <si>
    <t>EXPENDITURE OFFICE</t>
  </si>
  <si>
    <t>CONSUMER PROTECTION COMMITTEE</t>
  </si>
  <si>
    <t>CO-OPERATIVE COLLEGE, AKURE</t>
  </si>
  <si>
    <t>MINISTRY OF EMPLOYMENT AND PRODUCTIVITY</t>
  </si>
  <si>
    <t>MINISTRY OF TRANSPORT-VEHICLE INSPECTION (AREA) OFFICE AND INLAND WATERWAYS</t>
  </si>
  <si>
    <t>DIRECTORATE OF ENERGY AND POWER</t>
  </si>
  <si>
    <t>BUDGET OFFICE</t>
  </si>
  <si>
    <t>MANPOWER DEVELOPMENT OFFICE</t>
  </si>
  <si>
    <t>OFFICE OF HONOURABLE CHIEF JUDGE</t>
  </si>
  <si>
    <t>JUDICIARY DIVISION</t>
  </si>
  <si>
    <t>CITIZEN'S RIGHT MEDIATION CENTRE/OFFICE OF PUBLIC DEFENDERS</t>
  </si>
  <si>
    <t>OFFICE OF THE PRESIDENT OF THE CUSTOMARY COURT OF APPEAL</t>
  </si>
  <si>
    <t>CUSTOMARY COURT OF APPEAL - JUDICIAL DIVISIONS</t>
  </si>
  <si>
    <t>YOUTH DEVELOPMENT BUREAU</t>
  </si>
  <si>
    <t>ZONAL EDUCATION OFFICES</t>
  </si>
  <si>
    <t>ONDO STATE EDUCATION ENDOWMENT FUND OFFICE</t>
  </si>
  <si>
    <t>STATE UNIVERSAL BASIC EDUCATION BOARD (SUBEB) ZONAL OFFICE</t>
  </si>
  <si>
    <t>MEGA SCHOOLS</t>
  </si>
  <si>
    <t>QUALITY EDUCATION ASSURANCE AGENCY (ZONAL OFFICES)</t>
  </si>
  <si>
    <t>ZONAL TEACHING SERVICE COMMISSION, AKURE</t>
  </si>
  <si>
    <t>ZONAL TEACHING SERVICE COMMISSION, IKARE</t>
  </si>
  <si>
    <t>ZONAL TEACHING SERVICE COMMISSION, IRELE</t>
  </si>
  <si>
    <t>ZONAL TEACHING SERVICE COMMISSION, ODIGBO</t>
  </si>
  <si>
    <t>ZONAL TEACHING SERVICE COMMISSION, OKA</t>
  </si>
  <si>
    <t>ZONAL TEACHING SERVICE COMMISSION, OKITIPUPA</t>
  </si>
  <si>
    <t>ZONAL TEACHING SERVICE COMMISSION, ONDO</t>
  </si>
  <si>
    <t>ZONAL TEACHING SERVICE COMMISSION, OWENA</t>
  </si>
  <si>
    <t>ZONAL TEACHING SERVICE COMMISSION, OWO</t>
  </si>
  <si>
    <t>UNIVERSITY TEACHING HOSPITAL</t>
  </si>
  <si>
    <t>BOARD OF ALTERNATIVE MEDICINE</t>
  </si>
  <si>
    <t>MINISTRY OF LOCAL GOVERNMENT AND CHIEFTAINCY AFFAIRS</t>
  </si>
  <si>
    <t>CONSOLIDATED REVENUE FUND CHARGES</t>
  </si>
  <si>
    <t>GRANTS TO PARATATALS AND TERTIARY INSTITUTIONS</t>
  </si>
  <si>
    <t>PERSONNEL BUFFER</t>
  </si>
  <si>
    <t>FIRST SCHEDULE</t>
  </si>
  <si>
    <t>YEAR 2016 RE-ORDERED RECURRENT ESTIMATES</t>
  </si>
  <si>
    <t>ALLOCATION TO MINISTRIES/DEPARTMENTS/AGENCIES</t>
  </si>
  <si>
    <t>ADMINISTRATIVE</t>
  </si>
  <si>
    <t>EXECUTING AGENCY</t>
  </si>
  <si>
    <t>PERSONNEL COST</t>
  </si>
  <si>
    <t>OVERHEAD COST</t>
  </si>
  <si>
    <t>CODE</t>
  </si>
  <si>
    <t>N</t>
  </si>
  <si>
    <t xml:space="preserve">                      ONDO STATE OF NIGERIA                     </t>
  </si>
  <si>
    <t>SECOND SCHEDULE</t>
  </si>
  <si>
    <t>NOT EXCEEDING</t>
  </si>
  <si>
    <t>N'M</t>
  </si>
  <si>
    <t>YEAR 2016 RE-ORDERED CAPITAL ESTIMATES</t>
  </si>
  <si>
    <t>Carried Forward</t>
  </si>
  <si>
    <t>Brought Forward</t>
  </si>
  <si>
    <t>iii</t>
  </si>
  <si>
    <t>iv</t>
  </si>
  <si>
    <t>v</t>
  </si>
  <si>
    <t>vi</t>
  </si>
  <si>
    <t>vii</t>
  </si>
  <si>
    <t>viii</t>
  </si>
  <si>
    <t>ix</t>
  </si>
  <si>
    <t>xi</t>
  </si>
  <si>
    <t>xii</t>
  </si>
  <si>
    <t>x</t>
  </si>
  <si>
    <t>xiii</t>
  </si>
  <si>
    <t>xiv</t>
  </si>
  <si>
    <t>Government House and Protocol</t>
  </si>
  <si>
    <t>GOVERNMENT HOUSE AND PROTOCOL</t>
  </si>
  <si>
    <t>02060000170604</t>
  </si>
  <si>
    <t>Re-Design &amp; Construction of existing Banquet Hall (Ministerial Office Complex/Secretariat Annexe)</t>
  </si>
  <si>
    <t>SUB-TOTAL MINISTRY OF HOUSING AND URBAN DEVELOPMENT</t>
  </si>
  <si>
    <t>Refurbishment/Reconstruction and Maintenance of Government House</t>
  </si>
  <si>
    <t>011100100100</t>
  </si>
  <si>
    <t>08060000822102</t>
  </si>
  <si>
    <t>TOTAL: GOVERNMENT HOUSE AND PROTOCOL</t>
  </si>
  <si>
    <r>
      <t xml:space="preserve">ACCOUNTING OFFICER:  </t>
    </r>
    <r>
      <rPr>
        <sz val="9"/>
        <rFont val="Calibri"/>
        <family val="2"/>
        <scheme val="minor"/>
      </rPr>
      <t>PERMANENT SECRETARY, MINISTRY OF INFORMATION</t>
    </r>
  </si>
  <si>
    <r>
      <rPr>
        <b/>
        <sz val="9"/>
        <color theme="1"/>
        <rFont val="Calibri"/>
        <family val="2"/>
        <scheme val="minor"/>
      </rPr>
      <t>ADMIN CODE: 012300100100:</t>
    </r>
    <r>
      <rPr>
        <sz val="9"/>
        <color theme="1"/>
        <rFont val="Calibri"/>
        <family val="2"/>
        <scheme val="minor"/>
      </rPr>
      <t xml:space="preserve"> MINISTRY OF INFORMATION</t>
    </r>
  </si>
  <si>
    <t>Publicity of Government Activities and Strategic Information Management</t>
  </si>
  <si>
    <t>Video Centre Rentals Partnership programme</t>
  </si>
  <si>
    <t>Mass Mobilization of all Interest Groups, in Relation to Professionals and Artisans both in the Urban and the Grassroots</t>
  </si>
  <si>
    <t>National Council on Information, Strategic Conference and meeting on Public Information Management</t>
  </si>
  <si>
    <t>Maintenance of PEA Equipment</t>
  </si>
  <si>
    <t>Research project-collation and analysis of relevant data on public opinion Poll</t>
  </si>
  <si>
    <t>Evacuation of Soak-away and Septic Tanks in the scientific complex</t>
  </si>
  <si>
    <t>Publicity during Special Events</t>
  </si>
  <si>
    <t>Weigh-in Allowance</t>
  </si>
  <si>
    <t>Capacity Building</t>
  </si>
  <si>
    <r>
      <t xml:space="preserve">ACCOUNTING OFFICER:  </t>
    </r>
    <r>
      <rPr>
        <sz val="9"/>
        <rFont val="Calibri"/>
        <family val="2"/>
        <scheme val="minor"/>
      </rPr>
      <t>PERMANENT SECRETARY, MINISTRY OF WOMEN AFFAIRS</t>
    </r>
  </si>
  <si>
    <r>
      <t xml:space="preserve">ADMIN CODE:  051400100100: </t>
    </r>
    <r>
      <rPr>
        <sz val="9"/>
        <color theme="1"/>
        <rFont val="Calibri"/>
        <family val="2"/>
        <scheme val="minor"/>
      </rPr>
      <t>MINISTRY OF WOMEN AFFAIRS</t>
    </r>
  </si>
  <si>
    <t>Commemoration of special international days: Women, Elderly, Family, the National Children Day and the Day of the African Child and Widows</t>
  </si>
  <si>
    <t>Armed Forces Remembrance Day</t>
  </si>
  <si>
    <t>Nigerian Inter-religious Council Activities</t>
  </si>
  <si>
    <t>Human Trafficking Control Programme</t>
  </si>
  <si>
    <t>Meeting of Her Excellency with Women Groups</t>
  </si>
  <si>
    <t>Management/Coordination and Subvention to NGOs</t>
  </si>
  <si>
    <t>Reduction of women's vulnerability to HIV/AID &amp; STDs</t>
  </si>
  <si>
    <t>Resettlement scheme for street children and monitoring of foster and adopted children</t>
  </si>
  <si>
    <t>Support programme for orphans and vulnerable children</t>
  </si>
  <si>
    <t>Support for Probation Case Committee and Family Court: Seminars, Management and Allowances for Family Court Panel</t>
  </si>
  <si>
    <t>Welfare Support/Emergency Services</t>
  </si>
  <si>
    <t>Sensitization of the Public on Child Abuse Practises on TV and Radio and Monitoring of Day Care Centres</t>
  </si>
  <si>
    <t>Women Enlightenment and Empowerment</t>
  </si>
  <si>
    <t>Feeding and Maintenance of State Children Home and the Remand Rome</t>
  </si>
  <si>
    <t>Maintenance of Babafunke Ajasin Auditorium</t>
  </si>
  <si>
    <t>Special Gbebiro Meetings</t>
  </si>
  <si>
    <t>Advocacy of Women Affairs Programme and Production of Women of Fame Document</t>
  </si>
  <si>
    <t>Participation of the Ministry in Trade Fairs</t>
  </si>
  <si>
    <t>Welfare of the Remand Home Visiting Committee</t>
  </si>
  <si>
    <t>Meeting of Honourable Commissioner with the Women group</t>
  </si>
  <si>
    <t>Gbebiro During Special Events</t>
  </si>
  <si>
    <t>Publicity</t>
  </si>
  <si>
    <t>Sub Head</t>
  </si>
  <si>
    <t>Details of Expenditure</t>
  </si>
  <si>
    <t>1</t>
  </si>
  <si>
    <t>21010103</t>
  </si>
  <si>
    <t>Consolidated Revenue Fund Charge-Salaries</t>
  </si>
  <si>
    <t>2</t>
  </si>
  <si>
    <t>21020202</t>
  </si>
  <si>
    <t>Contributory Pension</t>
  </si>
  <si>
    <t>3</t>
  </si>
  <si>
    <t>22010101</t>
  </si>
  <si>
    <t>Gratuity</t>
  </si>
  <si>
    <t>22010102</t>
  </si>
  <si>
    <t>Pension</t>
  </si>
  <si>
    <t>5</t>
  </si>
  <si>
    <t>22010104</t>
  </si>
  <si>
    <t>Payment of Benefits to Past Governors and Past Deputy Governors</t>
  </si>
  <si>
    <t>22060102</t>
  </si>
  <si>
    <t>Foreign Interest/Discount-Short term Borrowings</t>
  </si>
  <si>
    <t>22060202</t>
  </si>
  <si>
    <t>Domestic Interest/Discount-Short Terms Borrowings</t>
  </si>
  <si>
    <t>8</t>
  </si>
  <si>
    <t>22070104</t>
  </si>
  <si>
    <t>Transfer to local Government Joint Account (10% IGR)</t>
  </si>
  <si>
    <t>22070105</t>
  </si>
  <si>
    <t>Contribution to Local Government Pensions</t>
  </si>
  <si>
    <t>10</t>
  </si>
  <si>
    <t>22070106</t>
  </si>
  <si>
    <t>Contribution to Primary School Funding</t>
  </si>
  <si>
    <t>Total:</t>
  </si>
  <si>
    <t>Ministry of Women Affairs and Social Development</t>
  </si>
  <si>
    <t>Ministry of Information</t>
  </si>
  <si>
    <t>Consolidated Renenue Fund Charges</t>
  </si>
  <si>
    <t xml:space="preserve">SUB-TOTAL MINISTRY OF FINANCE </t>
  </si>
  <si>
    <t>Consolidated Revenue Fund Charge</t>
  </si>
  <si>
    <t>SUB-TOTAL CONSOLIDATED REVENUE FUND CHARGE</t>
  </si>
  <si>
    <t>Agricultural Development Project (ADP)</t>
  </si>
  <si>
    <t>021510200100</t>
  </si>
  <si>
    <t>01010001161035</t>
  </si>
  <si>
    <t>National Fadama III Programme- Counterpart Contribution</t>
  </si>
  <si>
    <t>AGRICULTURAL DEVELOPMENT PROJECT</t>
  </si>
  <si>
    <t>Ministry of Community Development and Cooperatives</t>
  </si>
  <si>
    <r>
      <t>SPECIAL PROGRAMME FUNDS     (</t>
    </r>
    <r>
      <rPr>
        <b/>
        <strike/>
        <sz val="10"/>
        <color theme="1"/>
        <rFont val="Calibri"/>
        <family val="2"/>
        <scheme val="minor"/>
      </rPr>
      <t>N</t>
    </r>
    <r>
      <rPr>
        <b/>
        <sz val="10"/>
        <color theme="1"/>
        <rFont val="Calibri"/>
        <family val="2"/>
        <scheme val="minor"/>
      </rPr>
      <t>)</t>
    </r>
  </si>
  <si>
    <t>ONDO STATE UNIVERSITY OF MEDICAL SCIENCE</t>
  </si>
  <si>
    <t>SUB-TOTAL ONDO STATE UNIVERSITY OF MEDICAL SCIENCE</t>
  </si>
  <si>
    <t>09050001023001</t>
  </si>
  <si>
    <t>Provision of University Facilities</t>
  </si>
  <si>
    <t xml:space="preserve"> 011102000100</t>
  </si>
  <si>
    <t>01010001401501</t>
  </si>
  <si>
    <t>WECA Activities</t>
  </si>
  <si>
    <t>TOTAL: AGRICULTURAL DEVELOPMENT PROJECT</t>
  </si>
  <si>
    <t>TOTAL: ACCELERATED POVERTY ALLEVIATION AGENCY(APAA)</t>
  </si>
  <si>
    <t>Accelerated Poverty Alleviation Agency (APAA)</t>
  </si>
  <si>
    <r>
      <rPr>
        <b/>
        <sz val="9"/>
        <color theme="1"/>
        <rFont val="Calibri"/>
        <family val="2"/>
        <scheme val="minor"/>
      </rPr>
      <t xml:space="preserve">ADMIN CODE:  032605200100 </t>
    </r>
    <r>
      <rPr>
        <sz val="9"/>
        <color theme="1"/>
        <rFont val="Calibri"/>
        <family val="2"/>
        <scheme val="minor"/>
      </rPr>
      <t xml:space="preserve"> CUSTOMARY COURT OF APPEAL </t>
    </r>
  </si>
  <si>
    <t>Outfit Allowance for the President, Judges and others</t>
  </si>
  <si>
    <t>Legal Year</t>
  </si>
  <si>
    <t>Manpower Development</t>
  </si>
  <si>
    <t>Printing of Diary and Calendar for the year</t>
  </si>
  <si>
    <t>Bar Conference for the President and other Judges</t>
  </si>
  <si>
    <t>International Conferences, Seminars and Workshops</t>
  </si>
  <si>
    <t>Annual Vacation Allowance for the President and other Judges</t>
  </si>
  <si>
    <t>Medical Intervention for Judges</t>
  </si>
  <si>
    <r>
      <t xml:space="preserve">ACCOUNTING OFFICER: </t>
    </r>
    <r>
      <rPr>
        <sz val="9"/>
        <rFont val="Calibri"/>
        <family val="2"/>
        <scheme val="minor"/>
      </rPr>
      <t xml:space="preserve">CHIEF REGISTRAR, CUSTOMARY COURT OF APPEAL </t>
    </r>
  </si>
  <si>
    <t>Customary Court of Appeal</t>
  </si>
  <si>
    <t xml:space="preserve">ONDO STATE SPORTS COUNCIL </t>
  </si>
  <si>
    <t xml:space="preserve">TOTAL: ONDO STATE SPORTS COUNCIL </t>
  </si>
  <si>
    <t>053905100100</t>
  </si>
  <si>
    <t>12080000911201</t>
  </si>
  <si>
    <t>Maintenance of Vehicles</t>
  </si>
  <si>
    <t>-</t>
  </si>
  <si>
    <t>04100001391306</t>
  </si>
  <si>
    <t>Proposed Rehabilitation Works</t>
  </si>
  <si>
    <t>SUB-TOTAL ONDO STATE WATER CORPORATION</t>
  </si>
  <si>
    <t>025210200100</t>
  </si>
  <si>
    <t>08100001251304</t>
  </si>
  <si>
    <t>Support Services</t>
  </si>
  <si>
    <t>TOTAL: ONDO STATE WATER CORPORATION</t>
  </si>
  <si>
    <t>Ondo State Water Corporation</t>
  </si>
  <si>
    <t xml:space="preserve">ONDO STATE AGENCY FOR ROAD MAINTENANCE AND CONSTRUCTION (OSAMCO) </t>
  </si>
  <si>
    <t xml:space="preserve">TOTAL: ONDO STATE AGENCY FOR ROAD MAINTENANCE AND CONSTRUCTION (OSAMCO) </t>
  </si>
  <si>
    <t>023400400100</t>
  </si>
  <si>
    <t>04040000010901</t>
  </si>
  <si>
    <t>Maintenance of Urban and Rural Roads in Ondo State</t>
  </si>
  <si>
    <t>Ondo State Agency for Road Maintenance and Construction (OSAMCO)</t>
  </si>
  <si>
    <t>SUB-TOTAL MINISTRY OF WORKS</t>
  </si>
  <si>
    <t>04170000920901</t>
  </si>
  <si>
    <t>Rehabilitation/Construction of State Highways</t>
  </si>
  <si>
    <t xml:space="preserve">  CAPITAL</t>
  </si>
  <si>
    <t xml:space="preserve">                                   ONDO STATE OF NIGERIA</t>
  </si>
  <si>
    <t xml:space="preserve"> 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</si>
</sst>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;[Red]0"/>
    <numFmt numFmtId="165" formatCode="0.000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2"/>
      <color theme="1"/>
      <name val="Arial"/>
      <family val="2"/>
    </font>
    <font>
      <sz val="13"/>
      <name val="Arial"/>
      <family val="2"/>
    </font>
    <font>
      <b/>
      <strike/>
      <sz val="10"/>
      <color theme="1"/>
      <name val="Calibri"/>
      <family val="2"/>
      <scheme val="minor"/>
    </font>
    <font>
      <b/>
      <sz val="13"/>
      <color theme="1"/>
      <name val="Arial"/>
      <family val="2"/>
    </font>
    <font>
      <b/>
      <sz val="13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name val="Times New Roman"/>
      <family val="1"/>
    </font>
    <font>
      <sz val="7"/>
      <color theme="1"/>
      <name val="Calibri"/>
      <family val="2"/>
      <scheme val="minor"/>
    </font>
    <font>
      <sz val="9"/>
      <name val="Times New Roman"/>
      <family val="1"/>
    </font>
    <font>
      <sz val="10"/>
      <color theme="1"/>
      <name val="Times New Roman"/>
      <family val="1"/>
    </font>
    <font>
      <b/>
      <sz val="7"/>
      <color theme="1"/>
      <name val="Calibri"/>
      <family val="2"/>
      <scheme val="minor"/>
    </font>
    <font>
      <sz val="9"/>
      <color rgb="FF000000"/>
      <name val="Times New Roman"/>
      <family val="1"/>
    </font>
    <font>
      <b/>
      <sz val="9"/>
      <color rgb="FF000000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sz val="8"/>
      <color rgb="FF00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Arial"/>
      <family val="2"/>
    </font>
    <font>
      <b/>
      <sz val="8"/>
      <color theme="1"/>
      <name val="Times New Roman"/>
      <family val="1"/>
    </font>
    <font>
      <b/>
      <sz val="8"/>
      <name val="Times New Roman"/>
      <family val="1"/>
    </font>
    <font>
      <b/>
      <sz val="9"/>
      <name val="Times New Roman"/>
      <family val="1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FCFCF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8" fillId="0" borderId="0"/>
    <xf numFmtId="0" fontId="18" fillId="0" borderId="0"/>
  </cellStyleXfs>
  <cellXfs count="457">
    <xf numFmtId="0" fontId="0" fillId="0" borderId="0" xfId="0"/>
    <xf numFmtId="0" fontId="2" fillId="0" borderId="0" xfId="0" applyFont="1"/>
    <xf numFmtId="43" fontId="2" fillId="0" borderId="0" xfId="1" applyFont="1"/>
    <xf numFmtId="0" fontId="3" fillId="0" borderId="0" xfId="0" applyFont="1"/>
    <xf numFmtId="43" fontId="0" fillId="0" borderId="0" xfId="0" applyNumberFormat="1"/>
    <xf numFmtId="43" fontId="0" fillId="0" borderId="0" xfId="1" applyFont="1"/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43" fontId="9" fillId="0" borderId="0" xfId="1" applyFont="1" applyBorder="1" applyAlignment="1">
      <alignment horizontal="center" vertical="top"/>
    </xf>
    <xf numFmtId="43" fontId="3" fillId="0" borderId="0" xfId="1" applyFont="1" applyBorder="1" applyAlignment="1">
      <alignment horizontal="center" wrapText="1"/>
    </xf>
    <xf numFmtId="0" fontId="0" fillId="0" borderId="0" xfId="0" applyBorder="1"/>
    <xf numFmtId="43" fontId="12" fillId="0" borderId="1" xfId="1" applyNumberFormat="1" applyFont="1" applyBorder="1" applyAlignment="1">
      <alignment horizontal="center"/>
    </xf>
    <xf numFmtId="0" fontId="7" fillId="0" borderId="0" xfId="0" applyFont="1"/>
    <xf numFmtId="43" fontId="9" fillId="0" borderId="1" xfId="1" applyFont="1" applyBorder="1" applyAlignment="1">
      <alignment horizontal="center"/>
    </xf>
    <xf numFmtId="0" fontId="13" fillId="0" borderId="1" xfId="0" applyFont="1" applyBorder="1"/>
    <xf numFmtId="43" fontId="0" fillId="0" borderId="0" xfId="0" applyNumberFormat="1" applyBorder="1"/>
    <xf numFmtId="43" fontId="0" fillId="0" borderId="1" xfId="1" applyFont="1" applyBorder="1" applyAlignment="1">
      <alignment horizontal="center"/>
    </xf>
    <xf numFmtId="43" fontId="14" fillId="0" borderId="1" xfId="1" applyFont="1" applyBorder="1" applyAlignment="1">
      <alignment horizontal="center"/>
    </xf>
    <xf numFmtId="0" fontId="13" fillId="0" borderId="1" xfId="0" applyFont="1" applyBorder="1" applyAlignment="1">
      <alignment horizontal="left" wrapText="1"/>
    </xf>
    <xf numFmtId="0" fontId="15" fillId="0" borderId="1" xfId="0" applyFont="1" applyBorder="1"/>
    <xf numFmtId="43" fontId="16" fillId="0" borderId="1" xfId="1" applyNumberFormat="1" applyFont="1" applyBorder="1" applyAlignment="1">
      <alignment horizontal="center"/>
    </xf>
    <xf numFmtId="0" fontId="0" fillId="0" borderId="1" xfId="0" applyFont="1" applyBorder="1"/>
    <xf numFmtId="43" fontId="4" fillId="0" borderId="1" xfId="1" applyFont="1" applyBorder="1" applyAlignment="1">
      <alignment horizontal="center" wrapText="1"/>
    </xf>
    <xf numFmtId="0" fontId="4" fillId="0" borderId="1" xfId="0" applyFont="1" applyBorder="1"/>
    <xf numFmtId="0" fontId="8" fillId="0" borderId="6" xfId="0" applyFont="1" applyBorder="1"/>
    <xf numFmtId="0" fontId="11" fillId="0" borderId="7" xfId="0" applyFont="1" applyBorder="1"/>
    <xf numFmtId="0" fontId="14" fillId="2" borderId="1" xfId="0" applyFont="1" applyFill="1" applyBorder="1" applyAlignment="1">
      <alignment wrapText="1"/>
    </xf>
    <xf numFmtId="164" fontId="17" fillId="0" borderId="0" xfId="0" applyNumberFormat="1" applyFont="1" applyBorder="1"/>
    <xf numFmtId="4" fontId="17" fillId="0" borderId="0" xfId="0" applyNumberFormat="1" applyFont="1" applyBorder="1"/>
    <xf numFmtId="164" fontId="17" fillId="0" borderId="8" xfId="0" applyNumberFormat="1" applyFont="1" applyBorder="1" applyAlignment="1">
      <alignment vertical="center"/>
    </xf>
    <xf numFmtId="4" fontId="17" fillId="0" borderId="9" xfId="0" applyNumberFormat="1" applyFont="1" applyBorder="1" applyAlignment="1">
      <alignment horizontal="center" vertical="center"/>
    </xf>
    <xf numFmtId="4" fontId="17" fillId="0" borderId="10" xfId="0" applyNumberFormat="1" applyFont="1" applyBorder="1" applyAlignment="1">
      <alignment horizontal="center" vertical="center"/>
    </xf>
    <xf numFmtId="164" fontId="0" fillId="0" borderId="7" xfId="0" applyNumberForma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43" fontId="18" fillId="0" borderId="7" xfId="1" applyFont="1" applyBorder="1"/>
    <xf numFmtId="164" fontId="0" fillId="0" borderId="1" xfId="0" applyNumberFormat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43" fontId="0" fillId="0" borderId="1" xfId="1" applyFont="1" applyBorder="1" applyAlignment="1">
      <alignment vertical="center"/>
    </xf>
    <xf numFmtId="164" fontId="17" fillId="0" borderId="1" xfId="0" applyNumberFormat="1" applyFont="1" applyBorder="1" applyAlignment="1">
      <alignment vertical="center"/>
    </xf>
    <xf numFmtId="4" fontId="17" fillId="0" borderId="1" xfId="0" applyNumberFormat="1" applyFont="1" applyBorder="1" applyAlignment="1">
      <alignment vertical="center"/>
    </xf>
    <xf numFmtId="164" fontId="0" fillId="0" borderId="1" xfId="0" applyNumberFormat="1" applyBorder="1"/>
    <xf numFmtId="4" fontId="17" fillId="0" borderId="1" xfId="0" applyNumberFormat="1" applyFont="1" applyBorder="1"/>
    <xf numFmtId="43" fontId="17" fillId="0" borderId="1" xfId="1" applyFont="1" applyBorder="1"/>
    <xf numFmtId="164" fontId="0" fillId="0" borderId="0" xfId="0" applyNumberFormat="1"/>
    <xf numFmtId="3" fontId="0" fillId="0" borderId="0" xfId="0" applyNumberFormat="1" applyAlignment="1">
      <alignment horizontal="right"/>
    </xf>
    <xf numFmtId="4" fontId="0" fillId="0" borderId="0" xfId="0" applyNumberFormat="1"/>
    <xf numFmtId="43" fontId="17" fillId="0" borderId="1" xfId="1" applyFont="1" applyBorder="1" applyAlignment="1">
      <alignment vertical="center"/>
    </xf>
    <xf numFmtId="4" fontId="17" fillId="0" borderId="0" xfId="0" applyNumberFormat="1" applyFont="1"/>
    <xf numFmtId="0" fontId="17" fillId="0" borderId="0" xfId="0" applyFont="1"/>
    <xf numFmtId="164" fontId="0" fillId="0" borderId="0" xfId="0" applyNumberFormat="1" applyBorder="1" applyAlignment="1">
      <alignment vertical="center"/>
    </xf>
    <xf numFmtId="3" fontId="18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4" fontId="0" fillId="0" borderId="0" xfId="0" applyNumberFormat="1" applyBorder="1"/>
    <xf numFmtId="4" fontId="0" fillId="0" borderId="0" xfId="0" applyNumberFormat="1" applyBorder="1"/>
    <xf numFmtId="43" fontId="17" fillId="0" borderId="0" xfId="1" applyFont="1" applyBorder="1" applyAlignment="1">
      <alignment horizontal="left"/>
    </xf>
    <xf numFmtId="164" fontId="17" fillId="0" borderId="0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horizontal="center" vertical="center"/>
    </xf>
    <xf numFmtId="4" fontId="18" fillId="0" borderId="0" xfId="0" applyNumberFormat="1" applyFont="1" applyBorder="1" applyAlignment="1">
      <alignment vertical="center"/>
    </xf>
    <xf numFmtId="43" fontId="18" fillId="0" borderId="0" xfId="1" applyFont="1" applyBorder="1"/>
    <xf numFmtId="0" fontId="18" fillId="0" borderId="0" xfId="0" applyNumberFormat="1" applyFont="1" applyBorder="1" applyAlignment="1">
      <alignment vertical="center"/>
    </xf>
    <xf numFmtId="43" fontId="17" fillId="0" borderId="0" xfId="1" applyFont="1" applyBorder="1" applyAlignment="1">
      <alignment vertical="center"/>
    </xf>
    <xf numFmtId="4" fontId="0" fillId="0" borderId="0" xfId="0" applyNumberFormat="1" applyBorder="1" applyAlignment="1">
      <alignment vertical="center"/>
    </xf>
    <xf numFmtId="43" fontId="0" fillId="0" borderId="0" xfId="1" applyFont="1" applyBorder="1" applyAlignment="1">
      <alignment vertical="center"/>
    </xf>
    <xf numFmtId="3" fontId="0" fillId="0" borderId="0" xfId="0" applyNumberFormat="1" applyBorder="1" applyAlignment="1">
      <alignment horizontal="right"/>
    </xf>
    <xf numFmtId="4" fontId="0" fillId="0" borderId="0" xfId="0" applyNumberFormat="1" applyAlignment="1">
      <alignment horizontal="right"/>
    </xf>
    <xf numFmtId="165" fontId="0" fillId="0" borderId="0" xfId="0" applyNumberFormat="1"/>
    <xf numFmtId="0" fontId="0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/>
    <xf numFmtId="0" fontId="6" fillId="0" borderId="0" xfId="0" applyFont="1"/>
    <xf numFmtId="0" fontId="0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 wrapText="1"/>
    </xf>
    <xf numFmtId="49" fontId="4" fillId="0" borderId="6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0" fillId="0" borderId="6" xfId="0" applyNumberFormat="1" applyFont="1" applyBorder="1" applyAlignment="1">
      <alignment horizontal="center"/>
    </xf>
    <xf numFmtId="43" fontId="19" fillId="0" borderId="6" xfId="0" applyNumberFormat="1" applyFont="1" applyBorder="1" applyAlignment="1">
      <alignment horizontal="center"/>
    </xf>
    <xf numFmtId="0" fontId="20" fillId="0" borderId="1" xfId="0" applyFont="1" applyBorder="1"/>
    <xf numFmtId="0" fontId="21" fillId="2" borderId="5" xfId="0" applyFont="1" applyFill="1" applyBorder="1" applyAlignment="1">
      <alignment wrapText="1"/>
    </xf>
    <xf numFmtId="0" fontId="0" fillId="0" borderId="1" xfId="0" applyBorder="1"/>
    <xf numFmtId="49" fontId="6" fillId="0" borderId="7" xfId="0" applyNumberFormat="1" applyFont="1" applyBorder="1"/>
    <xf numFmtId="43" fontId="23" fillId="0" borderId="7" xfId="0" applyNumberFormat="1" applyFont="1" applyBorder="1"/>
    <xf numFmtId="43" fontId="5" fillId="0" borderId="7" xfId="0" applyNumberFormat="1" applyFont="1" applyBorder="1"/>
    <xf numFmtId="43" fontId="21" fillId="0" borderId="7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0" xfId="0" applyFont="1" applyBorder="1"/>
    <xf numFmtId="49" fontId="6" fillId="0" borderId="13" xfId="0" applyNumberFormat="1" applyFont="1" applyBorder="1"/>
    <xf numFmtId="0" fontId="5" fillId="0" borderId="13" xfId="0" applyFont="1" applyBorder="1"/>
    <xf numFmtId="0" fontId="6" fillId="0" borderId="6" xfId="0" applyFont="1" applyBorder="1"/>
    <xf numFmtId="49" fontId="6" fillId="0" borderId="1" xfId="0" applyNumberFormat="1" applyFont="1" applyBorder="1"/>
    <xf numFmtId="0" fontId="4" fillId="0" borderId="1" xfId="0" applyFont="1" applyBorder="1" applyAlignment="1">
      <alignment horizontal="left" wrapText="1"/>
    </xf>
    <xf numFmtId="43" fontId="23" fillId="0" borderId="1" xfId="0" applyNumberFormat="1" applyFont="1" applyBorder="1"/>
    <xf numFmtId="43" fontId="5" fillId="0" borderId="1" xfId="0" applyNumberFormat="1" applyFont="1" applyBorder="1"/>
    <xf numFmtId="43" fontId="21" fillId="0" borderId="1" xfId="0" applyNumberFormat="1" applyFont="1" applyBorder="1" applyAlignment="1">
      <alignment horizontal="center"/>
    </xf>
    <xf numFmtId="49" fontId="6" fillId="0" borderId="6" xfId="0" applyNumberFormat="1" applyFont="1" applyBorder="1"/>
    <xf numFmtId="49" fontId="24" fillId="0" borderId="6" xfId="0" applyNumberFormat="1" applyFont="1" applyBorder="1"/>
    <xf numFmtId="0" fontId="24" fillId="2" borderId="6" xfId="0" applyFont="1" applyFill="1" applyBorder="1" applyAlignment="1">
      <alignment wrapText="1"/>
    </xf>
    <xf numFmtId="43" fontId="20" fillId="0" borderId="6" xfId="0" applyNumberFormat="1" applyFont="1" applyBorder="1"/>
    <xf numFmtId="43" fontId="23" fillId="0" borderId="6" xfId="0" applyNumberFormat="1" applyFont="1" applyBorder="1"/>
    <xf numFmtId="43" fontId="6" fillId="0" borderId="6" xfId="0" applyNumberFormat="1" applyFont="1" applyBorder="1"/>
    <xf numFmtId="49" fontId="6" fillId="0" borderId="12" xfId="0" applyNumberFormat="1" applyFont="1" applyBorder="1"/>
    <xf numFmtId="49" fontId="6" fillId="0" borderId="5" xfId="0" applyNumberFormat="1" applyFont="1" applyBorder="1"/>
    <xf numFmtId="0" fontId="4" fillId="0" borderId="5" xfId="0" applyFont="1" applyBorder="1" applyAlignment="1">
      <alignment horizontal="left" wrapText="1"/>
    </xf>
    <xf numFmtId="43" fontId="21" fillId="0" borderId="5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49" fontId="24" fillId="0" borderId="1" xfId="0" applyNumberFormat="1" applyFont="1" applyBorder="1"/>
    <xf numFmtId="0" fontId="24" fillId="2" borderId="1" xfId="0" applyFont="1" applyFill="1" applyBorder="1" applyAlignment="1">
      <alignment vertical="center" wrapText="1"/>
    </xf>
    <xf numFmtId="43" fontId="6" fillId="0" borderId="6" xfId="1" applyFont="1" applyBorder="1"/>
    <xf numFmtId="43" fontId="20" fillId="0" borderId="6" xfId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4" xfId="0" applyNumberFormat="1" applyFont="1" applyBorder="1"/>
    <xf numFmtId="43" fontId="23" fillId="0" borderId="5" xfId="1" applyFont="1" applyBorder="1"/>
    <xf numFmtId="43" fontId="5" fillId="0" borderId="5" xfId="1" applyFont="1" applyBorder="1"/>
    <xf numFmtId="49" fontId="6" fillId="0" borderId="16" xfId="0" applyNumberFormat="1" applyFont="1" applyBorder="1"/>
    <xf numFmtId="49" fontId="6" fillId="0" borderId="17" xfId="0" applyNumberFormat="1" applyFont="1" applyBorder="1"/>
    <xf numFmtId="0" fontId="21" fillId="2" borderId="18" xfId="0" applyFont="1" applyFill="1" applyBorder="1" applyAlignment="1">
      <alignment wrapText="1"/>
    </xf>
    <xf numFmtId="43" fontId="23" fillId="0" borderId="18" xfId="1" applyFont="1" applyBorder="1"/>
    <xf numFmtId="43" fontId="5" fillId="0" borderId="18" xfId="1" applyFont="1" applyBorder="1"/>
    <xf numFmtId="0" fontId="16" fillId="2" borderId="1" xfId="0" applyFont="1" applyFill="1" applyBorder="1" applyAlignment="1">
      <alignment wrapText="1"/>
    </xf>
    <xf numFmtId="43" fontId="23" fillId="0" borderId="1" xfId="1" applyFont="1" applyBorder="1"/>
    <xf numFmtId="43" fontId="5" fillId="0" borderId="1" xfId="1" applyFont="1" applyBorder="1"/>
    <xf numFmtId="49" fontId="6" fillId="0" borderId="2" xfId="0" applyNumberFormat="1" applyFont="1" applyBorder="1"/>
    <xf numFmtId="43" fontId="20" fillId="0" borderId="1" xfId="1" applyFont="1" applyBorder="1"/>
    <xf numFmtId="43" fontId="6" fillId="0" borderId="1" xfId="1" applyFont="1" applyBorder="1"/>
    <xf numFmtId="43" fontId="19" fillId="0" borderId="1" xfId="0" applyNumberFormat="1" applyFont="1" applyBorder="1" applyAlignment="1">
      <alignment horizontal="center"/>
    </xf>
    <xf numFmtId="43" fontId="20" fillId="0" borderId="7" xfId="1" applyFont="1" applyBorder="1"/>
    <xf numFmtId="43" fontId="6" fillId="0" borderId="7" xfId="1" applyFont="1" applyBorder="1"/>
    <xf numFmtId="49" fontId="6" fillId="0" borderId="19" xfId="0" applyNumberFormat="1" applyFont="1" applyBorder="1"/>
    <xf numFmtId="49" fontId="24" fillId="0" borderId="13" xfId="0" applyNumberFormat="1" applyFont="1" applyBorder="1"/>
    <xf numFmtId="0" fontId="24" fillId="2" borderId="13" xfId="0" applyFont="1" applyFill="1" applyBorder="1" applyAlignment="1">
      <alignment vertical="center" wrapText="1"/>
    </xf>
    <xf numFmtId="43" fontId="20" fillId="0" borderId="13" xfId="1" applyFont="1" applyBorder="1"/>
    <xf numFmtId="43" fontId="6" fillId="0" borderId="13" xfId="1" applyFont="1" applyBorder="1"/>
    <xf numFmtId="43" fontId="19" fillId="0" borderId="13" xfId="0" applyNumberFormat="1" applyFont="1" applyBorder="1" applyAlignment="1">
      <alignment horizontal="center"/>
    </xf>
    <xf numFmtId="0" fontId="16" fillId="2" borderId="5" xfId="0" applyFont="1" applyFill="1" applyBorder="1" applyAlignment="1">
      <alignment wrapText="1"/>
    </xf>
    <xf numFmtId="0" fontId="16" fillId="2" borderId="7" xfId="0" applyFont="1" applyFill="1" applyBorder="1" applyAlignment="1">
      <alignment wrapText="1"/>
    </xf>
    <xf numFmtId="43" fontId="23" fillId="0" borderId="7" xfId="1" applyFont="1" applyBorder="1"/>
    <xf numFmtId="43" fontId="5" fillId="0" borderId="7" xfId="1" applyFont="1" applyBorder="1"/>
    <xf numFmtId="0" fontId="24" fillId="2" borderId="6" xfId="0" applyFont="1" applyFill="1" applyBorder="1" applyAlignment="1">
      <alignment vertical="center" wrapText="1"/>
    </xf>
    <xf numFmtId="43" fontId="20" fillId="0" borderId="6" xfId="1" applyFont="1" applyBorder="1"/>
    <xf numFmtId="43" fontId="23" fillId="0" borderId="14" xfId="1" applyFont="1" applyBorder="1"/>
    <xf numFmtId="0" fontId="22" fillId="2" borderId="5" xfId="0" applyFont="1" applyFill="1" applyBorder="1" applyAlignment="1">
      <alignment wrapText="1"/>
    </xf>
    <xf numFmtId="43" fontId="23" fillId="0" borderId="5" xfId="0" applyNumberFormat="1" applyFont="1" applyBorder="1"/>
    <xf numFmtId="0" fontId="5" fillId="0" borderId="0" xfId="0" applyFont="1"/>
    <xf numFmtId="0" fontId="6" fillId="0" borderId="6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0" fontId="0" fillId="0" borderId="1" xfId="0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 wrapText="1"/>
    </xf>
    <xf numFmtId="49" fontId="0" fillId="0" borderId="1" xfId="0" applyNumberFormat="1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6" fillId="2" borderId="20" xfId="0" applyFont="1" applyFill="1" applyBorder="1" applyAlignment="1">
      <alignment horizontal="center" wrapText="1"/>
    </xf>
    <xf numFmtId="0" fontId="24" fillId="2" borderId="5" xfId="0" applyFont="1" applyFill="1" applyBorder="1" applyAlignment="1">
      <alignment vertical="center" wrapText="1"/>
    </xf>
    <xf numFmtId="43" fontId="6" fillId="0" borderId="21" xfId="0" applyNumberFormat="1" applyFont="1" applyBorder="1" applyAlignment="1">
      <alignment horizontal="left"/>
    </xf>
    <xf numFmtId="43" fontId="6" fillId="0" borderId="6" xfId="0" applyNumberFormat="1" applyFont="1" applyBorder="1" applyAlignment="1">
      <alignment horizontal="center"/>
    </xf>
    <xf numFmtId="0" fontId="0" fillId="0" borderId="6" xfId="0" applyBorder="1"/>
    <xf numFmtId="0" fontId="6" fillId="0" borderId="12" xfId="0" applyFont="1" applyBorder="1"/>
    <xf numFmtId="0" fontId="6" fillId="0" borderId="5" xfId="0" applyFont="1" applyBorder="1"/>
    <xf numFmtId="0" fontId="5" fillId="0" borderId="22" xfId="0" applyFont="1" applyBorder="1" applyAlignment="1">
      <alignment horizontal="center"/>
    </xf>
    <xf numFmtId="43" fontId="5" fillId="0" borderId="5" xfId="0" applyNumberFormat="1" applyFont="1" applyBorder="1"/>
    <xf numFmtId="0" fontId="6" fillId="0" borderId="10" xfId="0" applyFont="1" applyBorder="1"/>
    <xf numFmtId="0" fontId="6" fillId="0" borderId="1" xfId="0" applyFont="1" applyBorder="1" applyAlignment="1">
      <alignment wrapText="1"/>
    </xf>
    <xf numFmtId="0" fontId="6" fillId="0" borderId="2" xfId="0" applyFont="1" applyBorder="1"/>
    <xf numFmtId="0" fontId="24" fillId="2" borderId="7" xfId="0" applyFont="1" applyFill="1" applyBorder="1" applyAlignment="1">
      <alignment horizontal="center" vertical="center" wrapText="1"/>
    </xf>
    <xf numFmtId="0" fontId="24" fillId="2" borderId="7" xfId="0" applyFont="1" applyFill="1" applyBorder="1" applyAlignment="1">
      <alignment vertical="center" wrapText="1"/>
    </xf>
    <xf numFmtId="43" fontId="6" fillId="0" borderId="4" xfId="0" applyNumberFormat="1" applyFont="1" applyBorder="1"/>
    <xf numFmtId="43" fontId="6" fillId="0" borderId="1" xfId="0" applyNumberFormat="1" applyFont="1" applyBorder="1"/>
    <xf numFmtId="0" fontId="24" fillId="2" borderId="1" xfId="0" applyFont="1" applyFill="1" applyBorder="1" applyAlignment="1">
      <alignment horizontal="center" vertical="center" wrapText="1"/>
    </xf>
    <xf numFmtId="43" fontId="6" fillId="0" borderId="1" xfId="0" applyNumberFormat="1" applyFont="1" applyBorder="1" applyAlignment="1">
      <alignment horizontal="center"/>
    </xf>
    <xf numFmtId="0" fontId="6" fillId="0" borderId="19" xfId="0" applyFont="1" applyBorder="1"/>
    <xf numFmtId="0" fontId="6" fillId="0" borderId="13" xfId="0" applyFont="1" applyBorder="1"/>
    <xf numFmtId="0" fontId="6" fillId="0" borderId="23" xfId="0" applyFont="1" applyBorder="1"/>
    <xf numFmtId="0" fontId="24" fillId="2" borderId="19" xfId="0" applyFont="1" applyFill="1" applyBorder="1" applyAlignment="1">
      <alignment horizontal="center" vertical="center" wrapText="1"/>
    </xf>
    <xf numFmtId="0" fontId="24" fillId="2" borderId="19" xfId="0" applyFont="1" applyFill="1" applyBorder="1" applyAlignment="1">
      <alignment vertical="center" wrapText="1"/>
    </xf>
    <xf numFmtId="43" fontId="6" fillId="0" borderId="24" xfId="0" applyNumberFormat="1" applyFont="1" applyBorder="1"/>
    <xf numFmtId="43" fontId="6" fillId="0" borderId="13" xfId="0" applyNumberFormat="1" applyFont="1" applyBorder="1"/>
    <xf numFmtId="43" fontId="6" fillId="0" borderId="13" xfId="0" applyNumberFormat="1" applyFont="1" applyBorder="1" applyAlignment="1">
      <alignment horizontal="center"/>
    </xf>
    <xf numFmtId="0" fontId="0" fillId="0" borderId="23" xfId="0" applyBorder="1"/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left" wrapText="1"/>
    </xf>
    <xf numFmtId="0" fontId="25" fillId="0" borderId="1" xfId="0" applyFont="1" applyBorder="1" applyAlignment="1">
      <alignment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vertical="center" wrapText="1"/>
    </xf>
    <xf numFmtId="0" fontId="6" fillId="0" borderId="14" xfId="0" applyFont="1" applyBorder="1"/>
    <xf numFmtId="43" fontId="5" fillId="0" borderId="9" xfId="0" applyNumberFormat="1" applyFont="1" applyBorder="1"/>
    <xf numFmtId="0" fontId="6" fillId="0" borderId="20" xfId="0" applyFont="1" applyBorder="1"/>
    <xf numFmtId="0" fontId="24" fillId="2" borderId="5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wrapText="1"/>
    </xf>
    <xf numFmtId="43" fontId="6" fillId="0" borderId="21" xfId="0" applyNumberFormat="1" applyFont="1" applyBorder="1"/>
    <xf numFmtId="0" fontId="6" fillId="0" borderId="7" xfId="0" applyFont="1" applyBorder="1"/>
    <xf numFmtId="0" fontId="6" fillId="0" borderId="7" xfId="0" applyFont="1" applyBorder="1" applyAlignment="1">
      <alignment wrapText="1"/>
    </xf>
    <xf numFmtId="43" fontId="6" fillId="0" borderId="7" xfId="0" applyNumberFormat="1" applyFont="1" applyBorder="1"/>
    <xf numFmtId="43" fontId="6" fillId="0" borderId="7" xfId="0" applyNumberFormat="1" applyFont="1" applyBorder="1" applyAlignment="1">
      <alignment horizontal="center"/>
    </xf>
    <xf numFmtId="0" fontId="24" fillId="2" borderId="6" xfId="0" applyFont="1" applyFill="1" applyBorder="1" applyAlignment="1">
      <alignment horizontal="center" vertical="center" wrapText="1"/>
    </xf>
    <xf numFmtId="43" fontId="5" fillId="0" borderId="6" xfId="0" applyNumberFormat="1" applyFont="1" applyBorder="1"/>
    <xf numFmtId="0" fontId="23" fillId="0" borderId="5" xfId="0" applyFont="1" applyBorder="1" applyAlignment="1">
      <alignment horizontal="left" wrapText="1"/>
    </xf>
    <xf numFmtId="0" fontId="6" fillId="0" borderId="25" xfId="0" applyFont="1" applyBorder="1"/>
    <xf numFmtId="0" fontId="6" fillId="0" borderId="18" xfId="0" applyFont="1" applyBorder="1"/>
    <xf numFmtId="0" fontId="6" fillId="0" borderId="17" xfId="0" applyFont="1" applyBorder="1"/>
    <xf numFmtId="49" fontId="6" fillId="0" borderId="6" xfId="0" applyNumberFormat="1" applyFont="1" applyBorder="1" applyAlignment="1">
      <alignment horizontal="center"/>
    </xf>
    <xf numFmtId="0" fontId="0" fillId="0" borderId="6" xfId="0" applyFont="1" applyBorder="1" applyAlignment="1">
      <alignment horizontal="center" wrapText="1"/>
    </xf>
    <xf numFmtId="49" fontId="0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43" fontId="20" fillId="0" borderId="1" xfId="0" applyNumberFormat="1" applyFont="1" applyBorder="1"/>
    <xf numFmtId="0" fontId="20" fillId="0" borderId="1" xfId="0" applyFont="1" applyBorder="1" applyAlignment="1">
      <alignment wrapText="1"/>
    </xf>
    <xf numFmtId="43" fontId="5" fillId="0" borderId="1" xfId="1" applyFont="1" applyBorder="1" applyAlignment="1">
      <alignment horizontal="center"/>
    </xf>
    <xf numFmtId="43" fontId="23" fillId="0" borderId="1" xfId="1" applyFont="1" applyBorder="1" applyAlignment="1">
      <alignment horizontal="center"/>
    </xf>
    <xf numFmtId="0" fontId="0" fillId="0" borderId="26" xfId="0" applyBorder="1"/>
    <xf numFmtId="49" fontId="6" fillId="0" borderId="3" xfId="0" applyNumberFormat="1" applyFont="1" applyBorder="1"/>
    <xf numFmtId="43" fontId="6" fillId="0" borderId="1" xfId="1" applyFont="1" applyBorder="1" applyAlignment="1">
      <alignment horizontal="center"/>
    </xf>
    <xf numFmtId="0" fontId="6" fillId="0" borderId="26" xfId="0" applyFont="1" applyBorder="1"/>
    <xf numFmtId="0" fontId="5" fillId="0" borderId="1" xfId="0" applyFont="1" applyBorder="1" applyAlignment="1">
      <alignment wrapText="1"/>
    </xf>
    <xf numFmtId="0" fontId="23" fillId="0" borderId="0" xfId="0" applyFont="1" applyBorder="1" applyAlignment="1">
      <alignment horizontal="center"/>
    </xf>
    <xf numFmtId="0" fontId="20" fillId="0" borderId="0" xfId="0" applyFont="1"/>
    <xf numFmtId="0" fontId="23" fillId="0" borderId="0" xfId="0" applyFont="1" applyBorder="1" applyAlignment="1"/>
    <xf numFmtId="0" fontId="21" fillId="0" borderId="0" xfId="2" applyFont="1"/>
    <xf numFmtId="0" fontId="23" fillId="0" borderId="1" xfId="0" applyFont="1" applyBorder="1"/>
    <xf numFmtId="0" fontId="23" fillId="0" borderId="1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20" fillId="0" borderId="2" xfId="0" applyFont="1" applyBorder="1"/>
    <xf numFmtId="4" fontId="24" fillId="3" borderId="1" xfId="0" applyNumberFormat="1" applyFont="1" applyFill="1" applyBorder="1" applyAlignment="1">
      <alignment horizontal="right" vertical="center" wrapText="1"/>
    </xf>
    <xf numFmtId="4" fontId="26" fillId="3" borderId="4" xfId="0" applyNumberFormat="1" applyFont="1" applyFill="1" applyBorder="1" applyAlignment="1">
      <alignment horizontal="right" wrapText="1"/>
    </xf>
    <xf numFmtId="43" fontId="27" fillId="0" borderId="1" xfId="1" applyFont="1" applyBorder="1"/>
    <xf numFmtId="0" fontId="28" fillId="0" borderId="1" xfId="0" applyFont="1" applyBorder="1" applyAlignment="1">
      <alignment wrapText="1"/>
    </xf>
    <xf numFmtId="43" fontId="26" fillId="3" borderId="4" xfId="1" applyFont="1" applyFill="1" applyBorder="1" applyAlignment="1">
      <alignment horizontal="center" wrapText="1"/>
    </xf>
    <xf numFmtId="0" fontId="24" fillId="3" borderId="1" xfId="0" applyFont="1" applyFill="1" applyBorder="1" applyAlignment="1">
      <alignment horizontal="right" vertical="center" wrapText="1"/>
    </xf>
    <xf numFmtId="0" fontId="20" fillId="0" borderId="2" xfId="0" applyFont="1" applyBorder="1" applyAlignment="1">
      <alignment wrapText="1"/>
    </xf>
    <xf numFmtId="4" fontId="24" fillId="3" borderId="1" xfId="0" applyNumberFormat="1" applyFont="1" applyFill="1" applyBorder="1" applyAlignment="1">
      <alignment horizontal="right" wrapText="1"/>
    </xf>
    <xf numFmtId="43" fontId="26" fillId="3" borderId="4" xfId="1" applyFont="1" applyFill="1" applyBorder="1" applyAlignment="1">
      <alignment horizontal="right" wrapText="1"/>
    </xf>
    <xf numFmtId="0" fontId="23" fillId="0" borderId="1" xfId="0" applyFont="1" applyBorder="1" applyAlignment="1">
      <alignment horizontal="right"/>
    </xf>
    <xf numFmtId="4" fontId="23" fillId="0" borderId="7" xfId="0" applyNumberFormat="1" applyFont="1" applyBorder="1"/>
    <xf numFmtId="0" fontId="26" fillId="2" borderId="1" xfId="0" applyFont="1" applyFill="1" applyBorder="1" applyAlignment="1">
      <alignment horizontal="center" wrapText="1"/>
    </xf>
    <xf numFmtId="0" fontId="26" fillId="2" borderId="2" xfId="0" applyFont="1" applyFill="1" applyBorder="1" applyAlignment="1">
      <alignment wrapText="1"/>
    </xf>
    <xf numFmtId="0" fontId="26" fillId="2" borderId="20" xfId="0" applyFont="1" applyFill="1" applyBorder="1" applyAlignment="1">
      <alignment wrapText="1"/>
    </xf>
    <xf numFmtId="0" fontId="26" fillId="2" borderId="2" xfId="0" applyFont="1" applyFill="1" applyBorder="1" applyAlignment="1">
      <alignment horizontal="center" wrapText="1"/>
    </xf>
    <xf numFmtId="4" fontId="24" fillId="3" borderId="4" xfId="0" applyNumberFormat="1" applyFont="1" applyFill="1" applyBorder="1" applyAlignment="1">
      <alignment horizontal="right" vertical="center" wrapText="1"/>
    </xf>
    <xf numFmtId="0" fontId="20" fillId="0" borderId="7" xfId="0" applyFont="1" applyBorder="1" applyAlignment="1">
      <alignment horizontal="center"/>
    </xf>
    <xf numFmtId="0" fontId="23" fillId="0" borderId="7" xfId="0" applyFont="1" applyBorder="1" applyAlignment="1">
      <alignment horizontal="right"/>
    </xf>
    <xf numFmtId="4" fontId="23" fillId="0" borderId="1" xfId="0" applyNumberFormat="1" applyFont="1" applyBorder="1"/>
    <xf numFmtId="43" fontId="26" fillId="3" borderId="4" xfId="1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right" vertical="center" wrapText="1"/>
    </xf>
    <xf numFmtId="43" fontId="24" fillId="3" borderId="4" xfId="1" applyFont="1" applyFill="1" applyBorder="1" applyAlignment="1">
      <alignment horizontal="right" vertical="center" wrapText="1"/>
    </xf>
    <xf numFmtId="43" fontId="26" fillId="3" borderId="27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43" fontId="23" fillId="0" borderId="1" xfId="1" applyFont="1" applyBorder="1" applyAlignment="1">
      <alignment horizontal="right"/>
    </xf>
    <xf numFmtId="0" fontId="24" fillId="2" borderId="2" xfId="0" applyFont="1" applyFill="1" applyBorder="1" applyAlignment="1">
      <alignment vertical="center" wrapText="1"/>
    </xf>
    <xf numFmtId="43" fontId="26" fillId="3" borderId="27" xfId="1" applyFont="1" applyFill="1" applyBorder="1" applyAlignment="1">
      <alignment horizontal="right" wrapText="1"/>
    </xf>
    <xf numFmtId="0" fontId="23" fillId="0" borderId="0" xfId="0" applyFont="1"/>
    <xf numFmtId="0" fontId="23" fillId="0" borderId="6" xfId="0" applyFont="1" applyBorder="1"/>
    <xf numFmtId="43" fontId="20" fillId="0" borderId="4" xfId="1" applyFont="1" applyBorder="1"/>
    <xf numFmtId="43" fontId="27" fillId="0" borderId="2" xfId="1" applyFont="1" applyBorder="1"/>
    <xf numFmtId="43" fontId="27" fillId="0" borderId="3" xfId="1" applyFont="1" applyBorder="1"/>
    <xf numFmtId="43" fontId="20" fillId="0" borderId="3" xfId="1" applyFont="1" applyBorder="1"/>
    <xf numFmtId="4" fontId="20" fillId="0" borderId="3" xfId="0" applyNumberFormat="1" applyFont="1" applyBorder="1"/>
    <xf numFmtId="0" fontId="20" fillId="0" borderId="0" xfId="0" applyFont="1" applyBorder="1"/>
    <xf numFmtId="4" fontId="26" fillId="3" borderId="0" xfId="0" applyNumberFormat="1" applyFont="1" applyFill="1" applyBorder="1" applyAlignment="1">
      <alignment horizontal="right" wrapText="1"/>
    </xf>
    <xf numFmtId="4" fontId="20" fillId="0" borderId="0" xfId="0" applyNumberFormat="1" applyFont="1" applyBorder="1"/>
    <xf numFmtId="43" fontId="27" fillId="0" borderId="0" xfId="1" applyFont="1" applyBorder="1"/>
    <xf numFmtId="43" fontId="20" fillId="0" borderId="0" xfId="1" applyFont="1" applyBorder="1"/>
    <xf numFmtId="3" fontId="25" fillId="3" borderId="0" xfId="0" applyNumberFormat="1" applyFont="1" applyFill="1" applyBorder="1" applyAlignment="1">
      <alignment horizontal="right" wrapText="1"/>
    </xf>
    <xf numFmtId="43" fontId="20" fillId="0" borderId="11" xfId="1" applyFont="1" applyBorder="1" applyAlignment="1">
      <alignment horizontal="right"/>
    </xf>
    <xf numFmtId="43" fontId="27" fillId="0" borderId="26" xfId="1" applyFont="1" applyBorder="1"/>
    <xf numFmtId="0" fontId="0" fillId="0" borderId="7" xfId="0" applyBorder="1"/>
    <xf numFmtId="43" fontId="20" fillId="0" borderId="3" xfId="1" applyFont="1" applyBorder="1" applyAlignment="1">
      <alignment horizontal="right"/>
    </xf>
    <xf numFmtId="43" fontId="27" fillId="0" borderId="3" xfId="1" applyFont="1" applyBorder="1" applyAlignment="1">
      <alignment horizontal="right"/>
    </xf>
    <xf numFmtId="0" fontId="20" fillId="0" borderId="1" xfId="0" applyFont="1" applyBorder="1" applyAlignment="1">
      <alignment horizontal="center"/>
    </xf>
    <xf numFmtId="0" fontId="23" fillId="0" borderId="1" xfId="0" applyFont="1" applyBorder="1" applyAlignment="1">
      <alignment horizontal="right" wrapText="1"/>
    </xf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vertical="center" wrapText="1"/>
    </xf>
    <xf numFmtId="4" fontId="24" fillId="3" borderId="0" xfId="0" applyNumberFormat="1" applyFont="1" applyFill="1" applyBorder="1" applyAlignment="1">
      <alignment horizontal="right" vertical="center" wrapText="1"/>
    </xf>
    <xf numFmtId="43" fontId="26" fillId="3" borderId="0" xfId="1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  <xf numFmtId="0" fontId="23" fillId="0" borderId="0" xfId="0" applyFont="1" applyBorder="1" applyAlignment="1">
      <alignment horizontal="right"/>
    </xf>
    <xf numFmtId="4" fontId="23" fillId="0" borderId="0" xfId="0" applyNumberFormat="1" applyFont="1" applyBorder="1"/>
    <xf numFmtId="43" fontId="23" fillId="0" borderId="0" xfId="1" applyFont="1" applyBorder="1"/>
    <xf numFmtId="43" fontId="23" fillId="0" borderId="0" xfId="1" applyFont="1" applyBorder="1" applyAlignment="1">
      <alignment horizontal="right"/>
    </xf>
    <xf numFmtId="43" fontId="29" fillId="0" borderId="1" xfId="1" applyFont="1" applyBorder="1"/>
    <xf numFmtId="0" fontId="24" fillId="3" borderId="1" xfId="0" applyFont="1" applyFill="1" applyBorder="1" applyAlignment="1">
      <alignment horizontal="right" wrapText="1"/>
    </xf>
    <xf numFmtId="0" fontId="23" fillId="0" borderId="26" xfId="0" applyFont="1" applyBorder="1" applyAlignment="1">
      <alignment horizontal="right"/>
    </xf>
    <xf numFmtId="4" fontId="23" fillId="3" borderId="1" xfId="0" applyNumberFormat="1" applyFont="1" applyFill="1" applyBorder="1"/>
    <xf numFmtId="43" fontId="23" fillId="0" borderId="27" xfId="1" applyFont="1" applyBorder="1"/>
    <xf numFmtId="4" fontId="23" fillId="3" borderId="7" xfId="0" applyNumberFormat="1" applyFont="1" applyFill="1" applyBorder="1"/>
    <xf numFmtId="43" fontId="23" fillId="0" borderId="27" xfId="1" applyFont="1" applyBorder="1" applyAlignment="1">
      <alignment horizontal="right"/>
    </xf>
    <xf numFmtId="49" fontId="30" fillId="0" borderId="1" xfId="0" applyNumberFormat="1" applyFont="1" applyBorder="1" applyAlignment="1">
      <alignment wrapText="1"/>
    </xf>
    <xf numFmtId="0" fontId="30" fillId="0" borderId="1" xfId="0" applyFont="1" applyBorder="1" applyAlignment="1">
      <alignment wrapText="1"/>
    </xf>
    <xf numFmtId="4" fontId="30" fillId="0" borderId="1" xfId="0" applyNumberFormat="1" applyFont="1" applyBorder="1" applyAlignment="1">
      <alignment wrapText="1"/>
    </xf>
    <xf numFmtId="49" fontId="30" fillId="0" borderId="7" xfId="0" applyNumberFormat="1" applyFont="1" applyBorder="1" applyAlignment="1">
      <alignment wrapText="1"/>
    </xf>
    <xf numFmtId="0" fontId="30" fillId="0" borderId="7" xfId="0" applyFont="1" applyBorder="1" applyAlignment="1">
      <alignment wrapText="1"/>
    </xf>
    <xf numFmtId="43" fontId="30" fillId="0" borderId="7" xfId="1" applyFont="1" applyBorder="1" applyAlignment="1">
      <alignment wrapText="1"/>
    </xf>
    <xf numFmtId="43" fontId="26" fillId="3" borderId="2" xfId="1" applyFont="1" applyFill="1" applyBorder="1" applyAlignment="1">
      <alignment wrapText="1"/>
    </xf>
    <xf numFmtId="43" fontId="26" fillId="3" borderId="1" xfId="1" applyFont="1" applyFill="1" applyBorder="1" applyAlignment="1">
      <alignment wrapText="1"/>
    </xf>
    <xf numFmtId="0" fontId="23" fillId="0" borderId="7" xfId="0" applyFont="1" applyBorder="1" applyAlignment="1">
      <alignment horizontal="right" wrapText="1"/>
    </xf>
    <xf numFmtId="0" fontId="0" fillId="0" borderId="0" xfId="0" applyAlignment="1">
      <alignment wrapText="1"/>
    </xf>
    <xf numFmtId="0" fontId="6" fillId="0" borderId="28" xfId="0" applyFont="1" applyBorder="1"/>
    <xf numFmtId="43" fontId="4" fillId="0" borderId="1" xfId="0" applyNumberFormat="1" applyFont="1" applyBorder="1" applyAlignment="1">
      <alignment vertical="top"/>
    </xf>
    <xf numFmtId="43" fontId="4" fillId="0" borderId="1" xfId="0" applyNumberFormat="1" applyFont="1" applyBorder="1" applyAlignment="1"/>
    <xf numFmtId="3" fontId="0" fillId="0" borderId="0" xfId="0" applyNumberFormat="1"/>
    <xf numFmtId="0" fontId="24" fillId="0" borderId="0" xfId="0" applyFont="1" applyAlignment="1">
      <alignment wrapText="1"/>
    </xf>
    <xf numFmtId="0" fontId="24" fillId="0" borderId="0" xfId="0" applyFont="1"/>
    <xf numFmtId="0" fontId="32" fillId="0" borderId="1" xfId="0" applyFont="1" applyFill="1" applyBorder="1"/>
    <xf numFmtId="49" fontId="32" fillId="0" borderId="1" xfId="0" applyNumberFormat="1" applyFont="1" applyFill="1" applyBorder="1"/>
    <xf numFmtId="0" fontId="32" fillId="0" borderId="1" xfId="0" applyFont="1" applyFill="1" applyBorder="1" applyAlignment="1">
      <alignment wrapText="1"/>
    </xf>
    <xf numFmtId="4" fontId="32" fillId="0" borderId="1" xfId="0" applyNumberFormat="1" applyFont="1" applyFill="1" applyBorder="1"/>
    <xf numFmtId="49" fontId="29" fillId="0" borderId="1" xfId="0" applyNumberFormat="1" applyFont="1" applyFill="1" applyBorder="1"/>
    <xf numFmtId="0" fontId="29" fillId="0" borderId="1" xfId="0" applyFont="1" applyFill="1" applyBorder="1" applyAlignment="1">
      <alignment wrapText="1"/>
    </xf>
    <xf numFmtId="4" fontId="29" fillId="0" borderId="1" xfId="0" applyNumberFormat="1" applyFont="1" applyFill="1" applyBorder="1"/>
    <xf numFmtId="0" fontId="29" fillId="0" borderId="1" xfId="0" applyFont="1" applyFill="1" applyBorder="1"/>
    <xf numFmtId="4" fontId="33" fillId="0" borderId="1" xfId="0" applyNumberFormat="1" applyFont="1" applyFill="1" applyBorder="1"/>
    <xf numFmtId="49" fontId="0" fillId="0" borderId="0" xfId="0" applyNumberFormat="1"/>
    <xf numFmtId="0" fontId="35" fillId="4" borderId="29" xfId="0" applyFont="1" applyFill="1" applyBorder="1" applyAlignment="1">
      <alignment wrapText="1"/>
    </xf>
    <xf numFmtId="49" fontId="35" fillId="4" borderId="29" xfId="0" applyNumberFormat="1" applyFont="1" applyFill="1" applyBorder="1" applyAlignment="1">
      <alignment horizontal="center" wrapText="1"/>
    </xf>
    <xf numFmtId="0" fontId="35" fillId="4" borderId="29" xfId="0" applyFont="1" applyFill="1" applyBorder="1" applyAlignment="1">
      <alignment horizontal="center" wrapText="1"/>
    </xf>
    <xf numFmtId="0" fontId="35" fillId="4" borderId="30" xfId="0" applyFont="1" applyFill="1" applyBorder="1" applyAlignment="1">
      <alignment wrapText="1"/>
    </xf>
    <xf numFmtId="49" fontId="35" fillId="4" borderId="30" xfId="0" applyNumberFormat="1" applyFont="1" applyFill="1" applyBorder="1" applyAlignment="1">
      <alignment horizontal="center" wrapText="1"/>
    </xf>
    <xf numFmtId="0" fontId="35" fillId="4" borderId="30" xfId="0" applyFont="1" applyFill="1" applyBorder="1" applyAlignment="1">
      <alignment horizontal="center" wrapText="1"/>
    </xf>
    <xf numFmtId="43" fontId="29" fillId="0" borderId="1" xfId="1" applyFont="1" applyFill="1" applyBorder="1"/>
    <xf numFmtId="0" fontId="36" fillId="4" borderId="29" xfId="0" applyFont="1" applyFill="1" applyBorder="1" applyAlignment="1">
      <alignment wrapText="1"/>
    </xf>
    <xf numFmtId="0" fontId="36" fillId="4" borderId="29" xfId="0" applyFont="1" applyFill="1" applyBorder="1" applyAlignment="1">
      <alignment horizontal="center" wrapText="1"/>
    </xf>
    <xf numFmtId="0" fontId="36" fillId="4" borderId="30" xfId="0" applyFont="1" applyFill="1" applyBorder="1" applyAlignment="1">
      <alignment wrapText="1"/>
    </xf>
    <xf numFmtId="0" fontId="36" fillId="4" borderId="30" xfId="0" applyFont="1" applyFill="1" applyBorder="1" applyAlignment="1">
      <alignment horizontal="center" wrapText="1"/>
    </xf>
    <xf numFmtId="0" fontId="37" fillId="0" borderId="1" xfId="0" applyFont="1" applyBorder="1" applyAlignment="1">
      <alignment wrapText="1"/>
    </xf>
    <xf numFmtId="4" fontId="37" fillId="0" borderId="1" xfId="0" applyNumberFormat="1" applyFont="1" applyBorder="1"/>
    <xf numFmtId="0" fontId="37" fillId="0" borderId="1" xfId="0" applyFont="1" applyBorder="1"/>
    <xf numFmtId="0" fontId="36" fillId="0" borderId="1" xfId="0" applyFont="1" applyBorder="1" applyAlignment="1">
      <alignment wrapText="1"/>
    </xf>
    <xf numFmtId="0" fontId="32" fillId="0" borderId="7" xfId="0" applyFont="1" applyFill="1" applyBorder="1"/>
    <xf numFmtId="49" fontId="32" fillId="0" borderId="7" xfId="0" applyNumberFormat="1" applyFont="1" applyFill="1" applyBorder="1"/>
    <xf numFmtId="0" fontId="32" fillId="0" borderId="7" xfId="0" applyFont="1" applyFill="1" applyBorder="1" applyAlignment="1">
      <alignment wrapText="1"/>
    </xf>
    <xf numFmtId="4" fontId="32" fillId="0" borderId="7" xfId="0" applyNumberFormat="1" applyFont="1" applyFill="1" applyBorder="1"/>
    <xf numFmtId="0" fontId="32" fillId="0" borderId="0" xfId="0" applyFont="1" applyFill="1" applyBorder="1"/>
    <xf numFmtId="49" fontId="32" fillId="0" borderId="0" xfId="0" applyNumberFormat="1" applyFont="1" applyFill="1" applyBorder="1"/>
    <xf numFmtId="0" fontId="32" fillId="0" borderId="0" xfId="0" applyFont="1" applyFill="1" applyBorder="1" applyAlignment="1">
      <alignment wrapText="1"/>
    </xf>
    <xf numFmtId="4" fontId="32" fillId="0" borderId="0" xfId="0" applyNumberFormat="1" applyFont="1" applyFill="1" applyBorder="1"/>
    <xf numFmtId="0" fontId="35" fillId="0" borderId="1" xfId="0" applyFont="1" applyBorder="1" applyAlignment="1">
      <alignment horizontal="left" wrapText="1"/>
    </xf>
    <xf numFmtId="0" fontId="33" fillId="0" borderId="1" xfId="0" applyFont="1" applyFill="1" applyBorder="1" applyAlignment="1">
      <alignment horizontal="right" wrapText="1"/>
    </xf>
    <xf numFmtId="4" fontId="36" fillId="0" borderId="1" xfId="0" applyNumberFormat="1" applyFont="1" applyBorder="1"/>
    <xf numFmtId="43" fontId="36" fillId="0" borderId="1" xfId="1" applyFont="1" applyBorder="1"/>
    <xf numFmtId="0" fontId="5" fillId="0" borderId="18" xfId="0" applyFont="1" applyBorder="1" applyAlignment="1">
      <alignment horizontal="left" wrapText="1"/>
    </xf>
    <xf numFmtId="43" fontId="5" fillId="0" borderId="18" xfId="0" applyNumberFormat="1" applyFont="1" applyBorder="1"/>
    <xf numFmtId="0" fontId="6" fillId="0" borderId="31" xfId="0" applyFont="1" applyBorder="1"/>
    <xf numFmtId="0" fontId="5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wrapText="1"/>
    </xf>
    <xf numFmtId="0" fontId="5" fillId="5" borderId="1" xfId="0" applyFont="1" applyFill="1" applyBorder="1"/>
    <xf numFmtId="0" fontId="35" fillId="0" borderId="7" xfId="0" applyFont="1" applyBorder="1" applyAlignment="1">
      <alignment horizontal="left" wrapText="1"/>
    </xf>
    <xf numFmtId="4" fontId="33" fillId="0" borderId="7" xfId="0" applyNumberFormat="1" applyFont="1" applyFill="1" applyBorder="1"/>
    <xf numFmtId="0" fontId="37" fillId="0" borderId="7" xfId="0" applyFont="1" applyBorder="1" applyAlignment="1">
      <alignment wrapText="1"/>
    </xf>
    <xf numFmtId="0" fontId="36" fillId="0" borderId="7" xfId="0" applyFont="1" applyBorder="1" applyAlignment="1">
      <alignment wrapText="1"/>
    </xf>
    <xf numFmtId="0" fontId="37" fillId="0" borderId="0" xfId="0" applyFont="1" applyBorder="1" applyAlignment="1">
      <alignment wrapText="1"/>
    </xf>
    <xf numFmtId="4" fontId="37" fillId="0" borderId="0" xfId="0" applyNumberFormat="1" applyFont="1" applyBorder="1"/>
    <xf numFmtId="4" fontId="36" fillId="0" borderId="7" xfId="0" applyNumberFormat="1" applyFont="1" applyBorder="1"/>
    <xf numFmtId="0" fontId="37" fillId="0" borderId="0" xfId="0" applyFont="1" applyBorder="1" applyAlignment="1">
      <alignment horizontal="center" wrapText="1"/>
    </xf>
    <xf numFmtId="0" fontId="40" fillId="0" borderId="1" xfId="0" applyFont="1" applyFill="1" applyBorder="1" applyAlignment="1">
      <alignment wrapText="1"/>
    </xf>
    <xf numFmtId="3" fontId="32" fillId="0" borderId="1" xfId="0" applyNumberFormat="1" applyFont="1" applyFill="1" applyBorder="1"/>
    <xf numFmtId="3" fontId="32" fillId="0" borderId="7" xfId="0" applyNumberFormat="1" applyFont="1" applyFill="1" applyBorder="1"/>
    <xf numFmtId="43" fontId="32" fillId="0" borderId="1" xfId="1" applyFont="1" applyFill="1" applyBorder="1"/>
    <xf numFmtId="0" fontId="14" fillId="2" borderId="7" xfId="0" applyFont="1" applyFill="1" applyBorder="1" applyAlignment="1">
      <alignment wrapText="1"/>
    </xf>
    <xf numFmtId="0" fontId="22" fillId="2" borderId="1" xfId="0" applyFont="1" applyFill="1" applyBorder="1" applyAlignment="1">
      <alignment wrapText="1"/>
    </xf>
    <xf numFmtId="49" fontId="6" fillId="0" borderId="0" xfId="0" applyNumberFormat="1" applyFont="1" applyBorder="1"/>
    <xf numFmtId="49" fontId="24" fillId="0" borderId="19" xfId="0" applyNumberFormat="1" applyFont="1" applyBorder="1"/>
    <xf numFmtId="43" fontId="20" fillId="0" borderId="19" xfId="1" applyFont="1" applyBorder="1"/>
    <xf numFmtId="43" fontId="19" fillId="0" borderId="19" xfId="0" applyNumberFormat="1" applyFont="1" applyBorder="1" applyAlignment="1">
      <alignment horizontal="center"/>
    </xf>
    <xf numFmtId="0" fontId="22" fillId="2" borderId="0" xfId="0" applyFont="1" applyFill="1" applyBorder="1" applyAlignment="1">
      <alignment wrapText="1"/>
    </xf>
    <xf numFmtId="0" fontId="23" fillId="0" borderId="0" xfId="0" applyFont="1" applyBorder="1" applyAlignment="1">
      <alignment horizontal="center"/>
    </xf>
    <xf numFmtId="0" fontId="24" fillId="2" borderId="2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vertical="center" wrapText="1"/>
    </xf>
    <xf numFmtId="0" fontId="24" fillId="3" borderId="0" xfId="0" applyFont="1" applyFill="1" applyBorder="1" applyAlignment="1">
      <alignment horizontal="center" vertical="center" wrapText="1"/>
    </xf>
    <xf numFmtId="0" fontId="24" fillId="3" borderId="0" xfId="0" applyFont="1" applyFill="1" applyBorder="1" applyAlignment="1">
      <alignment vertical="center" wrapText="1"/>
    </xf>
    <xf numFmtId="43" fontId="20" fillId="0" borderId="0" xfId="1" applyFont="1" applyBorder="1" applyAlignment="1">
      <alignment horizontal="right"/>
    </xf>
    <xf numFmtId="49" fontId="30" fillId="0" borderId="0" xfId="0" applyNumberFormat="1" applyFont="1" applyAlignment="1">
      <alignment horizontal="center"/>
    </xf>
    <xf numFmtId="49" fontId="41" fillId="0" borderId="1" xfId="0" applyNumberFormat="1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49" fontId="24" fillId="0" borderId="1" xfId="0" applyNumberFormat="1" applyFont="1" applyBorder="1" applyAlignment="1">
      <alignment wrapText="1"/>
    </xf>
    <xf numFmtId="0" fontId="24" fillId="0" borderId="1" xfId="0" applyFont="1" applyBorder="1" applyAlignment="1">
      <alignment wrapText="1"/>
    </xf>
    <xf numFmtId="0" fontId="41" fillId="0" borderId="1" xfId="0" applyFont="1" applyBorder="1" applyAlignment="1">
      <alignment horizontal="right" wrapText="1"/>
    </xf>
    <xf numFmtId="4" fontId="41" fillId="0" borderId="1" xfId="0" applyNumberFormat="1" applyFont="1" applyBorder="1" applyAlignment="1">
      <alignment horizontal="right" wrapText="1"/>
    </xf>
    <xf numFmtId="49" fontId="24" fillId="0" borderId="1" xfId="0" applyNumberFormat="1" applyFont="1" applyBorder="1" applyAlignment="1">
      <alignment horizontal="center" wrapText="1"/>
    </xf>
    <xf numFmtId="43" fontId="24" fillId="0" borderId="1" xfId="1" applyFont="1" applyBorder="1" applyAlignment="1">
      <alignment wrapText="1"/>
    </xf>
    <xf numFmtId="0" fontId="42" fillId="0" borderId="1" xfId="0" applyFont="1" applyBorder="1"/>
    <xf numFmtId="0" fontId="0" fillId="0" borderId="32" xfId="0" applyBorder="1"/>
    <xf numFmtId="0" fontId="0" fillId="0" borderId="22" xfId="0" applyBorder="1"/>
    <xf numFmtId="0" fontId="6" fillId="0" borderId="22" xfId="0" applyFont="1" applyBorder="1"/>
    <xf numFmtId="0" fontId="4" fillId="0" borderId="22" xfId="0" applyFont="1" applyBorder="1" applyAlignment="1">
      <alignment horizontal="right"/>
    </xf>
    <xf numFmtId="0" fontId="0" fillId="0" borderId="28" xfId="0" applyBorder="1"/>
    <xf numFmtId="0" fontId="20" fillId="0" borderId="7" xfId="0" applyFont="1" applyBorder="1" applyAlignment="1">
      <alignment horizontal="left" wrapText="1"/>
    </xf>
    <xf numFmtId="49" fontId="24" fillId="0" borderId="6" xfId="0" applyNumberFormat="1" applyFont="1" applyBorder="1" applyAlignment="1">
      <alignment wrapText="1"/>
    </xf>
    <xf numFmtId="0" fontId="24" fillId="0" borderId="6" xfId="0" applyFont="1" applyBorder="1" applyAlignment="1">
      <alignment wrapText="1"/>
    </xf>
    <xf numFmtId="43" fontId="23" fillId="0" borderId="22" xfId="0" applyNumberFormat="1" applyFont="1" applyBorder="1"/>
    <xf numFmtId="0" fontId="41" fillId="2" borderId="1" xfId="0" applyFont="1" applyFill="1" applyBorder="1" applyAlignment="1">
      <alignment vertical="center" wrapText="1"/>
    </xf>
    <xf numFmtId="0" fontId="6" fillId="0" borderId="20" xfId="0" applyFont="1" applyBorder="1" applyAlignment="1">
      <alignment wrapText="1"/>
    </xf>
    <xf numFmtId="0" fontId="23" fillId="0" borderId="0" xfId="0" applyFont="1" applyBorder="1" applyAlignment="1">
      <alignment horizontal="center"/>
    </xf>
    <xf numFmtId="0" fontId="5" fillId="0" borderId="0" xfId="0" applyFont="1" applyBorder="1" applyAlignment="1">
      <alignment wrapText="1"/>
    </xf>
    <xf numFmtId="0" fontId="24" fillId="2" borderId="1" xfId="0" applyFont="1" applyFill="1" applyBorder="1" applyAlignment="1">
      <alignment wrapText="1"/>
    </xf>
    <xf numFmtId="43" fontId="20" fillId="0" borderId="1" xfId="1" applyFont="1" applyBorder="1" applyAlignment="1">
      <alignment horizontal="center"/>
    </xf>
    <xf numFmtId="0" fontId="13" fillId="2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41" fillId="2" borderId="7" xfId="0" applyFont="1" applyFill="1" applyBorder="1" applyAlignment="1">
      <alignment vertical="center" wrapText="1"/>
    </xf>
    <xf numFmtId="0" fontId="24" fillId="2" borderId="19" xfId="0" applyFont="1" applyFill="1" applyBorder="1" applyAlignment="1">
      <alignment wrapText="1"/>
    </xf>
    <xf numFmtId="0" fontId="41" fillId="2" borderId="5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vertical="center" wrapText="1"/>
    </xf>
    <xf numFmtId="0" fontId="6" fillId="0" borderId="4" xfId="0" applyFont="1" applyBorder="1"/>
    <xf numFmtId="43" fontId="23" fillId="0" borderId="10" xfId="1" applyFont="1" applyBorder="1"/>
    <xf numFmtId="0" fontId="0" fillId="0" borderId="4" xfId="0" applyBorder="1"/>
    <xf numFmtId="0" fontId="0" fillId="0" borderId="12" xfId="0" applyBorder="1"/>
    <xf numFmtId="0" fontId="0" fillId="0" borderId="5" xfId="0" applyBorder="1"/>
    <xf numFmtId="0" fontId="4" fillId="0" borderId="5" xfId="0" applyFont="1" applyBorder="1"/>
    <xf numFmtId="43" fontId="23" fillId="0" borderId="10" xfId="0" applyNumberFormat="1" applyFont="1" applyBorder="1"/>
    <xf numFmtId="43" fontId="20" fillId="0" borderId="5" xfId="1" applyFont="1" applyBorder="1"/>
    <xf numFmtId="43" fontId="21" fillId="0" borderId="10" xfId="0" applyNumberFormat="1" applyFont="1" applyBorder="1" applyAlignment="1">
      <alignment horizontal="center"/>
    </xf>
    <xf numFmtId="49" fontId="43" fillId="0" borderId="26" xfId="0" applyNumberFormat="1" applyFont="1" applyBorder="1" applyAlignment="1">
      <alignment wrapText="1"/>
    </xf>
    <xf numFmtId="0" fontId="43" fillId="0" borderId="7" xfId="0" applyFont="1" applyBorder="1" applyAlignment="1">
      <alignment wrapText="1"/>
    </xf>
    <xf numFmtId="0" fontId="44" fillId="0" borderId="7" xfId="0" applyFont="1" applyBorder="1" applyAlignment="1">
      <alignment wrapText="1"/>
    </xf>
    <xf numFmtId="0" fontId="44" fillId="0" borderId="26" xfId="0" applyFont="1" applyBorder="1"/>
    <xf numFmtId="49" fontId="43" fillId="0" borderId="1" xfId="0" applyNumberFormat="1" applyFont="1" applyBorder="1" applyAlignment="1">
      <alignment wrapText="1"/>
    </xf>
    <xf numFmtId="0" fontId="45" fillId="0" borderId="7" xfId="0" applyFont="1" applyBorder="1"/>
    <xf numFmtId="0" fontId="45" fillId="0" borderId="26" xfId="0" applyFont="1" applyBorder="1"/>
    <xf numFmtId="49" fontId="6" fillId="0" borderId="25" xfId="0" applyNumberFormat="1" applyFont="1" applyBorder="1"/>
    <xf numFmtId="49" fontId="6" fillId="0" borderId="18" xfId="0" applyNumberFormat="1" applyFont="1" applyBorder="1"/>
    <xf numFmtId="0" fontId="41" fillId="2" borderId="18" xfId="0" applyFont="1" applyFill="1" applyBorder="1" applyAlignment="1">
      <alignment vertical="center" wrapText="1"/>
    </xf>
    <xf numFmtId="43" fontId="23" fillId="0" borderId="31" xfId="1" applyFont="1" applyBorder="1"/>
    <xf numFmtId="49" fontId="6" fillId="0" borderId="33" xfId="0" applyNumberFormat="1" applyFont="1" applyBorder="1"/>
    <xf numFmtId="43" fontId="23" fillId="0" borderId="17" xfId="1" applyFont="1" applyBorder="1"/>
    <xf numFmtId="43" fontId="19" fillId="0" borderId="7" xfId="0" applyNumberFormat="1" applyFont="1" applyBorder="1" applyAlignment="1">
      <alignment horizontal="center"/>
    </xf>
    <xf numFmtId="0" fontId="16" fillId="2" borderId="18" xfId="0" applyFont="1" applyFill="1" applyBorder="1" applyAlignment="1">
      <alignment wrapText="1"/>
    </xf>
    <xf numFmtId="0" fontId="6" fillId="0" borderId="21" xfId="0" applyFont="1" applyBorder="1"/>
    <xf numFmtId="49" fontId="24" fillId="0" borderId="7" xfId="0" applyNumberFormat="1" applyFont="1" applyBorder="1"/>
    <xf numFmtId="49" fontId="24" fillId="0" borderId="5" xfId="0" applyNumberFormat="1" applyFont="1" applyBorder="1"/>
    <xf numFmtId="43" fontId="19" fillId="0" borderId="10" xfId="0" applyNumberFormat="1" applyFont="1" applyBorder="1" applyAlignment="1">
      <alignment horizontal="center"/>
    </xf>
    <xf numFmtId="0" fontId="43" fillId="0" borderId="0" xfId="0" applyFont="1" applyBorder="1"/>
    <xf numFmtId="0" fontId="43" fillId="0" borderId="0" xfId="0" applyFont="1" applyBorder="1" applyAlignment="1">
      <alignment wrapText="1"/>
    </xf>
    <xf numFmtId="0" fontId="43" fillId="0" borderId="1" xfId="0" applyFont="1" applyBorder="1"/>
    <xf numFmtId="0" fontId="43" fillId="0" borderId="1" xfId="0" applyFont="1" applyBorder="1" applyAlignment="1">
      <alignment wrapText="1"/>
    </xf>
    <xf numFmtId="43" fontId="46" fillId="0" borderId="1" xfId="1" applyFont="1" applyBorder="1" applyAlignment="1">
      <alignment horizontal="center"/>
    </xf>
    <xf numFmtId="0" fontId="20" fillId="2" borderId="1" xfId="0" applyFont="1" applyFill="1" applyBorder="1" applyAlignment="1">
      <alignment wrapText="1"/>
    </xf>
    <xf numFmtId="43" fontId="47" fillId="0" borderId="31" xfId="1" applyFont="1" applyBorder="1"/>
    <xf numFmtId="43" fontId="47" fillId="0" borderId="10" xfId="0" applyNumberFormat="1" applyFont="1" applyBorder="1"/>
    <xf numFmtId="4" fontId="17" fillId="0" borderId="0" xfId="0" applyNumberFormat="1" applyFont="1" applyBorder="1" applyAlignment="1">
      <alignment horizontal="center" vertical="center" wrapText="1"/>
    </xf>
    <xf numFmtId="1" fontId="17" fillId="0" borderId="0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3" fillId="0" borderId="0" xfId="0" applyFont="1" applyBorder="1" applyAlignment="1">
      <alignment horizontal="center"/>
    </xf>
    <xf numFmtId="49" fontId="23" fillId="0" borderId="0" xfId="0" applyNumberFormat="1" applyFont="1" applyAlignment="1">
      <alignment horizontal="center"/>
    </xf>
    <xf numFmtId="49" fontId="41" fillId="0" borderId="2" xfId="0" applyNumberFormat="1" applyFont="1" applyBorder="1" applyAlignment="1">
      <alignment horizontal="right" wrapText="1"/>
    </xf>
    <xf numFmtId="49" fontId="41" fillId="0" borderId="4" xfId="0" applyNumberFormat="1" applyFont="1" applyBorder="1" applyAlignment="1">
      <alignment horizontal="right" wrapText="1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49" fontId="34" fillId="0" borderId="0" xfId="0" applyNumberFormat="1" applyFont="1" applyAlignment="1">
      <alignment horizontal="center"/>
    </xf>
    <xf numFmtId="0" fontId="38" fillId="0" borderId="0" xfId="3" applyFont="1" applyAlignment="1">
      <alignment horizontal="center"/>
    </xf>
    <xf numFmtId="0" fontId="36" fillId="0" borderId="2" xfId="0" applyFont="1" applyBorder="1" applyAlignment="1">
      <alignment horizontal="right" wrapText="1"/>
    </xf>
    <xf numFmtId="0" fontId="36" fillId="0" borderId="4" xfId="0" applyFont="1" applyBorder="1" applyAlignment="1">
      <alignment horizontal="right" wrapText="1"/>
    </xf>
    <xf numFmtId="0" fontId="39" fillId="0" borderId="0" xfId="0" applyFont="1" applyAlignment="1">
      <alignment horizontal="center"/>
    </xf>
    <xf numFmtId="43" fontId="20" fillId="3" borderId="1" xfId="1" applyFont="1" applyFill="1" applyBorder="1"/>
    <xf numFmtId="0" fontId="0" fillId="3" borderId="1" xfId="0" applyFill="1" applyBorder="1"/>
  </cellXfs>
  <cellStyles count="4">
    <cellStyle name="Comma" xfId="1" builtinId="3"/>
    <cellStyle name="Normal" xfId="0" builtinId="0"/>
    <cellStyle name="Normal 2" xfId="2"/>
    <cellStyle name="Normal_Sheet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udget/AppData/Roaming/Microsoft/Excel/OVERHEAD%20RE-OEDERED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iodun/Desktop/CAPITAL%20PROJECT%20DETAI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overhead cost"/>
      <sheetName val="NEW PERSONNEL"/>
    </sheetNames>
    <sheetDataSet>
      <sheetData sheetId="0" refreshError="1"/>
      <sheetData sheetId="1" refreshError="1">
        <row r="87">
          <cell r="G87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capital"/>
    </sheetNames>
    <sheetDataSet>
      <sheetData sheetId="0">
        <row r="25">
          <cell r="F25">
            <v>99000000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92"/>
  <sheetViews>
    <sheetView topLeftCell="A7" workbookViewId="0">
      <selection activeCell="F5" sqref="F5"/>
    </sheetView>
  </sheetViews>
  <sheetFormatPr defaultRowHeight="15"/>
  <cols>
    <col min="1" max="1" width="5.7109375" style="47" customWidth="1"/>
    <col min="2" max="2" width="65.85546875" customWidth="1"/>
    <col min="3" max="3" width="32.7109375" customWidth="1"/>
    <col min="5" max="5" width="13.85546875" bestFit="1" customWidth="1"/>
  </cols>
  <sheetData>
    <row r="1" spans="1:4" ht="27.75" customHeight="1">
      <c r="A1" s="440" t="s">
        <v>38</v>
      </c>
      <c r="B1" s="440"/>
      <c r="C1" s="440"/>
      <c r="D1" s="49"/>
    </row>
    <row r="2" spans="1:4" ht="30" customHeight="1">
      <c r="A2" s="441" t="s">
        <v>39</v>
      </c>
      <c r="B2" s="441"/>
      <c r="C2" s="441"/>
      <c r="D2" s="49"/>
    </row>
    <row r="3" spans="1:4" ht="22.5" customHeight="1" thickBot="1">
      <c r="A3" s="31" t="s">
        <v>40</v>
      </c>
      <c r="B3" s="32"/>
      <c r="C3" s="32"/>
      <c r="D3" s="49"/>
    </row>
    <row r="4" spans="1:4" ht="27" customHeight="1" thickBot="1">
      <c r="A4" s="33" t="s">
        <v>0</v>
      </c>
      <c r="B4" s="34" t="s">
        <v>41</v>
      </c>
      <c r="C4" s="35" t="s">
        <v>42</v>
      </c>
      <c r="D4" s="49"/>
    </row>
    <row r="5" spans="1:4" ht="30" customHeight="1">
      <c r="A5" s="36">
        <v>1</v>
      </c>
      <c r="B5" s="37" t="s">
        <v>43</v>
      </c>
      <c r="C5" s="38">
        <v>0</v>
      </c>
      <c r="D5" s="49"/>
    </row>
    <row r="6" spans="1:4" ht="27" customHeight="1">
      <c r="A6" s="39">
        <v>2</v>
      </c>
      <c r="B6" s="40" t="s">
        <v>44</v>
      </c>
      <c r="C6" s="41">
        <f>'[1]NEW PERSONNEL'!$G$87</f>
        <v>0</v>
      </c>
      <c r="D6" s="49"/>
    </row>
    <row r="7" spans="1:4" ht="27" customHeight="1">
      <c r="A7" s="39">
        <v>3</v>
      </c>
      <c r="B7" s="40" t="s">
        <v>45</v>
      </c>
      <c r="C7" s="41">
        <f>'Pooled fund detail Special Prog'!H42</f>
        <v>2270000000</v>
      </c>
      <c r="D7" s="49"/>
    </row>
    <row r="8" spans="1:4" s="52" customFormat="1" ht="24" customHeight="1">
      <c r="A8" s="42"/>
      <c r="B8" s="43" t="s">
        <v>7</v>
      </c>
      <c r="C8" s="43">
        <f>SUM(C5:C7)</f>
        <v>2270000000</v>
      </c>
      <c r="D8" s="51"/>
    </row>
    <row r="9" spans="1:4" ht="24.75" customHeight="1">
      <c r="A9" s="39">
        <v>4</v>
      </c>
      <c r="B9" s="40" t="s">
        <v>46</v>
      </c>
      <c r="C9" s="43">
        <f>'sumary Allo Pool fund recurent'!F30</f>
        <v>2270000000</v>
      </c>
      <c r="D9" s="49"/>
    </row>
    <row r="10" spans="1:4">
      <c r="A10" s="44"/>
      <c r="B10" s="45" t="s">
        <v>47</v>
      </c>
      <c r="C10" s="46">
        <f>C8-C9</f>
        <v>0</v>
      </c>
      <c r="D10" s="49"/>
    </row>
    <row r="11" spans="1:4">
      <c r="B11" s="48"/>
      <c r="C11" s="49"/>
      <c r="D11" s="49"/>
    </row>
    <row r="12" spans="1:4">
      <c r="B12" s="49"/>
      <c r="C12" s="49"/>
      <c r="D12" s="49"/>
    </row>
    <row r="13" spans="1:4" ht="12.75" customHeight="1" thickBot="1">
      <c r="A13" s="31" t="s">
        <v>48</v>
      </c>
      <c r="B13" s="32"/>
      <c r="C13" s="32"/>
      <c r="D13" s="49"/>
    </row>
    <row r="14" spans="1:4" ht="27.75" customHeight="1" thickBot="1">
      <c r="A14" s="33" t="s">
        <v>0</v>
      </c>
      <c r="B14" s="34" t="s">
        <v>41</v>
      </c>
      <c r="C14" s="35" t="s">
        <v>42</v>
      </c>
      <c r="D14" s="49"/>
    </row>
    <row r="15" spans="1:4" ht="27" customHeight="1">
      <c r="A15" s="36">
        <v>1</v>
      </c>
      <c r="B15" s="37" t="s">
        <v>49</v>
      </c>
      <c r="C15" s="38">
        <f>'Pooled Fund detail Capital'!H24</f>
        <v>1660000000</v>
      </c>
      <c r="D15" s="49"/>
    </row>
    <row r="16" spans="1:4" ht="26.25" customHeight="1">
      <c r="A16" s="39">
        <v>2</v>
      </c>
      <c r="B16" s="37" t="s">
        <v>50</v>
      </c>
      <c r="C16" s="50">
        <f>'Sumary Allo pooled fund capital'!D17</f>
        <v>1660000000</v>
      </c>
      <c r="D16" s="49"/>
    </row>
    <row r="17" spans="1:4">
      <c r="A17" s="42"/>
      <c r="B17" s="43" t="s">
        <v>47</v>
      </c>
      <c r="C17" s="50">
        <f>C15-C16</f>
        <v>0</v>
      </c>
      <c r="D17" s="49"/>
    </row>
    <row r="18" spans="1:4">
      <c r="A18" s="53"/>
      <c r="B18" s="54"/>
      <c r="C18" s="55"/>
      <c r="D18" s="49"/>
    </row>
    <row r="19" spans="1:4">
      <c r="A19" s="56"/>
      <c r="B19" s="57"/>
      <c r="C19" s="58"/>
      <c r="D19" s="49"/>
    </row>
    <row r="20" spans="1:4">
      <c r="B20" s="49"/>
      <c r="C20" s="49"/>
      <c r="D20" s="49"/>
    </row>
    <row r="21" spans="1:4">
      <c r="A21" s="31"/>
      <c r="B21" s="32"/>
      <c r="C21" s="32"/>
      <c r="D21" s="49"/>
    </row>
    <row r="22" spans="1:4">
      <c r="A22" s="59"/>
      <c r="B22" s="60"/>
      <c r="C22" s="60"/>
      <c r="D22" s="49"/>
    </row>
    <row r="23" spans="1:4">
      <c r="A23" s="53"/>
      <c r="B23" s="61"/>
      <c r="C23" s="62"/>
      <c r="D23" s="49"/>
    </row>
    <row r="24" spans="1:4">
      <c r="A24" s="53"/>
      <c r="B24" s="61"/>
      <c r="C24" s="55"/>
      <c r="D24" s="49"/>
    </row>
    <row r="25" spans="1:4">
      <c r="A25" s="59"/>
      <c r="B25" s="63">
        <v>1</v>
      </c>
      <c r="C25" s="64"/>
      <c r="D25" s="49"/>
    </row>
    <row r="26" spans="1:4">
      <c r="A26" s="56"/>
      <c r="B26" s="57"/>
      <c r="C26" s="57"/>
      <c r="D26" s="49"/>
    </row>
    <row r="27" spans="1:4">
      <c r="A27" s="56"/>
      <c r="B27" s="14"/>
      <c r="C27" s="14"/>
    </row>
    <row r="29" spans="1:4">
      <c r="A29" s="56"/>
      <c r="B29" s="14"/>
      <c r="C29" s="14"/>
    </row>
    <row r="30" spans="1:4" ht="23.25" customHeight="1">
      <c r="A30" s="440"/>
      <c r="B30" s="440"/>
      <c r="C30" s="440"/>
    </row>
    <row r="31" spans="1:4" ht="23.25" customHeight="1">
      <c r="A31" s="441"/>
      <c r="B31" s="441"/>
      <c r="C31" s="441"/>
    </row>
    <row r="32" spans="1:4" ht="21.75" customHeight="1">
      <c r="A32" s="31"/>
      <c r="B32" s="32"/>
      <c r="C32" s="32"/>
    </row>
    <row r="33" spans="1:4" ht="30" customHeight="1">
      <c r="A33" s="59"/>
      <c r="B33" s="60"/>
      <c r="C33" s="60"/>
    </row>
    <row r="34" spans="1:4" ht="29.25" customHeight="1">
      <c r="A34" s="53"/>
      <c r="B34" s="61"/>
      <c r="C34" s="62"/>
    </row>
    <row r="35" spans="1:4" ht="26.25" customHeight="1">
      <c r="A35" s="53"/>
      <c r="B35" s="61"/>
      <c r="C35" s="65"/>
    </row>
    <row r="36" spans="1:4" ht="26.25" customHeight="1">
      <c r="A36" s="53"/>
      <c r="B36" s="61"/>
      <c r="C36" s="66"/>
    </row>
    <row r="37" spans="1:4" ht="26.25" customHeight="1">
      <c r="A37" s="59"/>
      <c r="B37" s="55"/>
      <c r="C37" s="55"/>
    </row>
    <row r="38" spans="1:4">
      <c r="A38" s="53"/>
      <c r="B38" s="61"/>
      <c r="C38" s="55"/>
    </row>
    <row r="39" spans="1:4">
      <c r="A39" s="56"/>
      <c r="B39" s="57"/>
      <c r="C39" s="58"/>
    </row>
    <row r="40" spans="1:4">
      <c r="A40" s="56"/>
      <c r="B40" s="67"/>
      <c r="C40" s="14"/>
    </row>
    <row r="41" spans="1:4">
      <c r="B41" s="68"/>
    </row>
    <row r="42" spans="1:4">
      <c r="C42" s="49"/>
    </row>
    <row r="43" spans="1:4">
      <c r="C43" s="49"/>
    </row>
    <row r="44" spans="1:4">
      <c r="C44" s="49"/>
    </row>
    <row r="45" spans="1:4">
      <c r="C45" s="49"/>
    </row>
    <row r="46" spans="1:4">
      <c r="C46" s="49"/>
    </row>
    <row r="47" spans="1:4">
      <c r="C47" s="49"/>
      <c r="D47" s="69"/>
    </row>
    <row r="48" spans="1:4">
      <c r="C48" s="49"/>
      <c r="D48" s="69"/>
    </row>
    <row r="49" spans="2:4">
      <c r="C49" s="49"/>
      <c r="D49" s="69"/>
    </row>
    <row r="50" spans="2:4">
      <c r="C50" s="49"/>
      <c r="D50" s="69"/>
    </row>
    <row r="51" spans="2:4">
      <c r="C51" s="49"/>
      <c r="D51" s="69"/>
    </row>
    <row r="52" spans="2:4" ht="25.5" customHeight="1">
      <c r="C52" s="49"/>
      <c r="D52" s="69"/>
    </row>
    <row r="53" spans="2:4" ht="27" customHeight="1">
      <c r="C53" s="49"/>
      <c r="D53" s="69"/>
    </row>
    <row r="54" spans="2:4" ht="32.25" customHeight="1">
      <c r="D54" s="69"/>
    </row>
    <row r="55" spans="2:4">
      <c r="B55" s="69"/>
      <c r="C55" s="69"/>
      <c r="D55" s="69"/>
    </row>
    <row r="56" spans="2:4">
      <c r="B56" s="69"/>
      <c r="C56" s="69"/>
      <c r="D56" s="69"/>
    </row>
    <row r="57" spans="2:4">
      <c r="B57" s="69"/>
      <c r="C57" s="69"/>
      <c r="D57" s="69"/>
    </row>
    <row r="58" spans="2:4">
      <c r="B58" s="69"/>
      <c r="C58" s="69"/>
      <c r="D58" s="69"/>
    </row>
    <row r="59" spans="2:4">
      <c r="B59" s="69"/>
      <c r="C59" s="69"/>
      <c r="D59" s="69"/>
    </row>
    <row r="60" spans="2:4">
      <c r="B60" s="69"/>
      <c r="C60" s="69"/>
      <c r="D60" s="69"/>
    </row>
    <row r="61" spans="2:4">
      <c r="B61" s="69"/>
      <c r="C61" s="69"/>
      <c r="D61" s="69"/>
    </row>
    <row r="62" spans="2:4">
      <c r="B62" s="69"/>
      <c r="C62" s="69"/>
      <c r="D62" s="69"/>
    </row>
    <row r="63" spans="2:4">
      <c r="B63" s="69"/>
      <c r="C63" s="69"/>
      <c r="D63" s="69"/>
    </row>
    <row r="64" spans="2:4">
      <c r="B64" s="69"/>
      <c r="C64" s="69"/>
      <c r="D64" s="69"/>
    </row>
    <row r="65" spans="2:4">
      <c r="B65" s="69"/>
      <c r="C65" s="69"/>
      <c r="D65" s="69"/>
    </row>
    <row r="66" spans="2:4">
      <c r="B66" s="69"/>
      <c r="C66" s="69"/>
      <c r="D66" s="69"/>
    </row>
    <row r="67" spans="2:4">
      <c r="B67" s="69"/>
      <c r="C67" s="69"/>
      <c r="D67" s="69"/>
    </row>
    <row r="68" spans="2:4">
      <c r="B68" s="69"/>
      <c r="C68" s="69"/>
      <c r="D68" s="69"/>
    </row>
    <row r="69" spans="2:4">
      <c r="B69" s="69"/>
      <c r="C69" s="69"/>
      <c r="D69" s="69"/>
    </row>
    <row r="70" spans="2:4">
      <c r="B70" s="69"/>
      <c r="C70" s="69"/>
      <c r="D70" s="69"/>
    </row>
    <row r="71" spans="2:4">
      <c r="B71" s="69"/>
      <c r="C71" s="69"/>
      <c r="D71" s="69"/>
    </row>
    <row r="72" spans="2:4">
      <c r="B72" s="69"/>
      <c r="C72" s="69"/>
      <c r="D72" s="69"/>
    </row>
    <row r="73" spans="2:4">
      <c r="B73" s="69"/>
      <c r="C73" s="69"/>
      <c r="D73" s="69"/>
    </row>
    <row r="74" spans="2:4">
      <c r="B74" s="69"/>
      <c r="C74" s="69"/>
      <c r="D74" s="69"/>
    </row>
    <row r="75" spans="2:4">
      <c r="B75" s="69"/>
      <c r="C75" s="69"/>
      <c r="D75" s="69"/>
    </row>
    <row r="76" spans="2:4">
      <c r="B76" s="69"/>
      <c r="C76" s="69"/>
      <c r="D76" s="69"/>
    </row>
    <row r="77" spans="2:4">
      <c r="B77" s="69"/>
      <c r="C77" s="69"/>
      <c r="D77" s="69"/>
    </row>
    <row r="78" spans="2:4">
      <c r="B78" s="69"/>
      <c r="C78" s="69"/>
      <c r="D78" s="69"/>
    </row>
    <row r="79" spans="2:4">
      <c r="B79" s="69"/>
      <c r="C79" s="69"/>
      <c r="D79" s="69"/>
    </row>
    <row r="80" spans="2:4">
      <c r="B80" s="69"/>
      <c r="C80" s="69"/>
      <c r="D80" s="69"/>
    </row>
    <row r="81" spans="2:4">
      <c r="B81" s="69"/>
      <c r="C81" s="69"/>
      <c r="D81" s="69"/>
    </row>
    <row r="82" spans="2:4">
      <c r="B82" s="69"/>
      <c r="C82" s="69"/>
      <c r="D82" s="69"/>
    </row>
    <row r="83" spans="2:4">
      <c r="B83" s="69"/>
      <c r="C83" s="69"/>
      <c r="D83" s="69"/>
    </row>
    <row r="84" spans="2:4">
      <c r="B84" s="69"/>
      <c r="C84" s="69"/>
      <c r="D84" s="69"/>
    </row>
    <row r="85" spans="2:4">
      <c r="B85" s="69"/>
      <c r="C85" s="69"/>
      <c r="D85" s="69"/>
    </row>
    <row r="86" spans="2:4">
      <c r="B86" s="69"/>
      <c r="C86" s="69"/>
      <c r="D86" s="69"/>
    </row>
    <row r="87" spans="2:4">
      <c r="B87" s="69"/>
      <c r="C87" s="69"/>
      <c r="D87" s="69"/>
    </row>
    <row r="88" spans="2:4">
      <c r="B88" s="69"/>
      <c r="C88" s="69"/>
      <c r="D88" s="69"/>
    </row>
    <row r="89" spans="2:4">
      <c r="B89" s="69"/>
      <c r="C89" s="69"/>
      <c r="D89" s="69"/>
    </row>
    <row r="90" spans="2:4">
      <c r="B90" s="69"/>
      <c r="C90" s="69"/>
      <c r="D90" s="69"/>
    </row>
    <row r="91" spans="2:4">
      <c r="B91" s="69"/>
      <c r="C91" s="69"/>
      <c r="D91" s="69"/>
    </row>
    <row r="92" spans="2:4">
      <c r="B92" s="69"/>
      <c r="C92" s="69"/>
      <c r="D92" s="69"/>
    </row>
  </sheetData>
  <mergeCells count="4">
    <mergeCell ref="A1:C1"/>
    <mergeCell ref="A2:C2"/>
    <mergeCell ref="A30:C30"/>
    <mergeCell ref="A31:C3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5"/>
  <sheetViews>
    <sheetView topLeftCell="A13" workbookViewId="0">
      <selection activeCell="I8" sqref="I8"/>
    </sheetView>
  </sheetViews>
  <sheetFormatPr defaultRowHeight="15"/>
  <cols>
    <col min="1" max="1" width="5" customWidth="1"/>
    <col min="2" max="2" width="40.140625" customWidth="1"/>
    <col min="3" max="3" width="6" customWidth="1"/>
    <col min="4" max="4" width="20.85546875" customWidth="1"/>
    <col min="5" max="5" width="6.5703125" customWidth="1"/>
    <col min="6" max="6" width="21.42578125" customWidth="1"/>
    <col min="7" max="7" width="6.28515625" customWidth="1"/>
    <col min="8" max="8" width="15.28515625" customWidth="1"/>
    <col min="9" max="9" width="15.28515625" bestFit="1" customWidth="1"/>
    <col min="10" max="10" width="24.7109375" customWidth="1"/>
  </cols>
  <sheetData>
    <row r="1" spans="1:10" ht="17.25">
      <c r="B1" s="3" t="s">
        <v>6</v>
      </c>
      <c r="C1" s="3"/>
    </row>
    <row r="2" spans="1:10" ht="17.25">
      <c r="B2" s="3" t="s">
        <v>25</v>
      </c>
      <c r="C2" s="3"/>
    </row>
    <row r="3" spans="1:10" ht="17.25">
      <c r="B3" s="16" t="s">
        <v>9</v>
      </c>
      <c r="C3" s="16"/>
    </row>
    <row r="4" spans="1:10" ht="17.25">
      <c r="B4" s="16" t="s">
        <v>8</v>
      </c>
      <c r="C4" s="16"/>
    </row>
    <row r="5" spans="1:10" ht="24.95" customHeight="1">
      <c r="A5" s="10" t="s">
        <v>0</v>
      </c>
      <c r="B5" s="10" t="s">
        <v>1</v>
      </c>
      <c r="C5" s="10" t="s">
        <v>3</v>
      </c>
      <c r="D5" s="10" t="s">
        <v>2</v>
      </c>
      <c r="E5" s="10" t="s">
        <v>3</v>
      </c>
      <c r="F5" s="72" t="s">
        <v>675</v>
      </c>
      <c r="G5" s="10" t="s">
        <v>3</v>
      </c>
      <c r="H5" s="72" t="s">
        <v>14</v>
      </c>
    </row>
    <row r="6" spans="1:10" ht="17.100000000000001" customHeight="1">
      <c r="A6" s="11">
        <v>1</v>
      </c>
      <c r="B6" s="18" t="s">
        <v>5</v>
      </c>
      <c r="C6" s="18"/>
      <c r="D6" s="20">
        <v>0</v>
      </c>
      <c r="E6" s="11">
        <v>6</v>
      </c>
      <c r="F6" s="21">
        <f>'Details special program'!F23</f>
        <v>620000000</v>
      </c>
      <c r="G6" s="11"/>
      <c r="H6" s="20">
        <v>0</v>
      </c>
      <c r="J6" s="12"/>
    </row>
    <row r="7" spans="1:10" ht="17.100000000000001" customHeight="1">
      <c r="A7" s="11">
        <v>2</v>
      </c>
      <c r="B7" s="18" t="s">
        <v>12</v>
      </c>
      <c r="C7" s="18"/>
      <c r="D7" s="20">
        <v>0</v>
      </c>
      <c r="E7" s="11">
        <v>7</v>
      </c>
      <c r="F7" s="21">
        <f>'Details special program'!F49</f>
        <v>12000000</v>
      </c>
      <c r="G7" s="11"/>
      <c r="H7" s="20">
        <v>0</v>
      </c>
      <c r="J7" s="12"/>
    </row>
    <row r="8" spans="1:10" ht="17.100000000000001" customHeight="1">
      <c r="A8" s="11">
        <v>3</v>
      </c>
      <c r="B8" s="18" t="s">
        <v>13</v>
      </c>
      <c r="C8" s="18"/>
      <c r="D8" s="20">
        <v>0</v>
      </c>
      <c r="E8" s="11">
        <v>8</v>
      </c>
      <c r="F8" s="21">
        <f>'Details special program'!F91</f>
        <v>350000000</v>
      </c>
      <c r="G8" s="11"/>
      <c r="H8" s="20">
        <v>0</v>
      </c>
      <c r="J8" s="12"/>
    </row>
    <row r="9" spans="1:10" ht="17.100000000000001" customHeight="1">
      <c r="A9" s="11">
        <v>4</v>
      </c>
      <c r="B9" s="18" t="s">
        <v>18</v>
      </c>
      <c r="C9" s="18"/>
      <c r="D9" s="20">
        <v>0</v>
      </c>
      <c r="E9" s="11">
        <v>9</v>
      </c>
      <c r="F9" s="20">
        <f>'Details special program'!F117</f>
        <v>5000000</v>
      </c>
      <c r="G9" s="7"/>
      <c r="H9" s="20">
        <v>0</v>
      </c>
      <c r="J9" s="13"/>
    </row>
    <row r="10" spans="1:10" ht="17.100000000000001" customHeight="1">
      <c r="A10" s="11">
        <v>5</v>
      </c>
      <c r="B10" s="18" t="s">
        <v>664</v>
      </c>
      <c r="C10" s="18"/>
      <c r="D10" s="20">
        <v>0</v>
      </c>
      <c r="E10" s="11">
        <v>10</v>
      </c>
      <c r="F10" s="20">
        <f>'Details special program'!F142</f>
        <v>300000000</v>
      </c>
      <c r="G10" s="7"/>
      <c r="H10" s="20"/>
      <c r="J10" s="13"/>
    </row>
    <row r="11" spans="1:10" ht="17.100000000000001" customHeight="1">
      <c r="A11" s="11">
        <v>6</v>
      </c>
      <c r="B11" s="18" t="s">
        <v>27</v>
      </c>
      <c r="C11" s="18"/>
      <c r="D11" s="20">
        <v>0</v>
      </c>
      <c r="E11" s="11">
        <v>11</v>
      </c>
      <c r="F11" s="20">
        <f>'Details special program'!F202</f>
        <v>536000000</v>
      </c>
      <c r="G11" s="7"/>
      <c r="H11" s="20">
        <v>0</v>
      </c>
      <c r="J11" s="13"/>
    </row>
    <row r="12" spans="1:10" ht="17.100000000000001" customHeight="1">
      <c r="A12" s="11">
        <v>7</v>
      </c>
      <c r="B12" s="18" t="s">
        <v>26</v>
      </c>
      <c r="C12" s="18"/>
      <c r="D12" s="20">
        <v>0</v>
      </c>
      <c r="E12" s="11">
        <v>13</v>
      </c>
      <c r="F12" s="20">
        <f>'Details special program'!F231</f>
        <v>21000000</v>
      </c>
      <c r="G12" s="7"/>
      <c r="H12" s="20">
        <v>0</v>
      </c>
      <c r="J12" s="13"/>
    </row>
    <row r="13" spans="1:10" ht="17.100000000000001" customHeight="1">
      <c r="A13" s="11">
        <v>8</v>
      </c>
      <c r="B13" s="18" t="s">
        <v>16</v>
      </c>
      <c r="C13" s="18"/>
      <c r="D13" s="20">
        <v>0</v>
      </c>
      <c r="E13" s="11">
        <v>14</v>
      </c>
      <c r="F13" s="20">
        <f>'Details special program'!F262</f>
        <v>56000000</v>
      </c>
      <c r="G13" s="11"/>
      <c r="H13" s="20">
        <v>0</v>
      </c>
      <c r="J13" s="13"/>
    </row>
    <row r="14" spans="1:10" ht="17.100000000000001" customHeight="1">
      <c r="A14" s="11">
        <v>9</v>
      </c>
      <c r="B14" s="18" t="s">
        <v>17</v>
      </c>
      <c r="C14" s="18"/>
      <c r="D14" s="20">
        <v>0</v>
      </c>
      <c r="E14" s="11">
        <v>15</v>
      </c>
      <c r="F14" s="20">
        <f>'Details special program'!F278</f>
        <v>83000000</v>
      </c>
      <c r="G14" s="11"/>
      <c r="H14" s="20">
        <v>0</v>
      </c>
      <c r="J14" s="13"/>
    </row>
    <row r="15" spans="1:10" ht="17.100000000000001" customHeight="1">
      <c r="A15" s="11">
        <v>10</v>
      </c>
      <c r="B15" s="18" t="s">
        <v>19</v>
      </c>
      <c r="C15" s="18"/>
      <c r="D15" s="20">
        <v>0</v>
      </c>
      <c r="E15" s="11">
        <v>16</v>
      </c>
      <c r="F15" s="20">
        <v>0</v>
      </c>
      <c r="G15" s="11"/>
      <c r="H15" s="20">
        <v>0</v>
      </c>
      <c r="J15" s="13"/>
    </row>
    <row r="16" spans="1:10" ht="17.100000000000001" customHeight="1">
      <c r="A16" s="11">
        <v>11</v>
      </c>
      <c r="B16" s="18" t="s">
        <v>31</v>
      </c>
      <c r="C16" s="18"/>
      <c r="D16" s="20">
        <v>0</v>
      </c>
      <c r="E16" s="11">
        <v>17</v>
      </c>
      <c r="F16" s="20">
        <f>'Details special program'!F349</f>
        <v>7000000</v>
      </c>
      <c r="G16" s="11"/>
      <c r="H16" s="20">
        <v>0</v>
      </c>
      <c r="J16" s="13"/>
    </row>
    <row r="17" spans="1:10" ht="17.100000000000001" customHeight="1">
      <c r="A17" s="11">
        <v>12</v>
      </c>
      <c r="B17" s="18" t="s">
        <v>32</v>
      </c>
      <c r="C17" s="18"/>
      <c r="D17" s="20">
        <v>0</v>
      </c>
      <c r="E17" s="11">
        <v>18</v>
      </c>
      <c r="F17" s="20">
        <f>'Details special program'!F380</f>
        <v>5000000</v>
      </c>
      <c r="G17" s="11"/>
      <c r="H17" s="20">
        <v>0</v>
      </c>
      <c r="J17" s="13"/>
    </row>
    <row r="18" spans="1:10" ht="17.100000000000001" customHeight="1">
      <c r="A18" s="11">
        <v>13</v>
      </c>
      <c r="B18" s="18" t="s">
        <v>696</v>
      </c>
      <c r="C18" s="18"/>
      <c r="D18" s="20">
        <v>0</v>
      </c>
      <c r="E18" s="11">
        <v>19</v>
      </c>
      <c r="F18" s="20">
        <f>'Details special program'!F413</f>
        <v>2500000</v>
      </c>
      <c r="G18" s="11"/>
      <c r="H18" s="20">
        <v>0</v>
      </c>
      <c r="J18" s="13"/>
    </row>
    <row r="19" spans="1:10" ht="17.100000000000001" customHeight="1">
      <c r="A19" s="11">
        <v>14</v>
      </c>
      <c r="B19" s="18" t="s">
        <v>20</v>
      </c>
      <c r="C19" s="18"/>
      <c r="D19" s="20">
        <v>0</v>
      </c>
      <c r="E19" s="11">
        <v>20</v>
      </c>
      <c r="F19" s="20">
        <v>0</v>
      </c>
      <c r="G19" s="11"/>
      <c r="H19" s="20">
        <v>0</v>
      </c>
      <c r="J19" s="13"/>
    </row>
    <row r="20" spans="1:10" ht="17.100000000000001" customHeight="1">
      <c r="A20" s="11">
        <v>15</v>
      </c>
      <c r="B20" s="22" t="s">
        <v>15</v>
      </c>
      <c r="C20" s="18"/>
      <c r="D20" s="20">
        <v>0</v>
      </c>
      <c r="E20" s="11">
        <v>21</v>
      </c>
      <c r="F20" s="20">
        <f>'Details special program'!F469</f>
        <v>2500000</v>
      </c>
      <c r="G20" s="11"/>
      <c r="H20" s="20">
        <v>0</v>
      </c>
      <c r="J20" s="12"/>
    </row>
    <row r="21" spans="1:10" ht="17.100000000000001" customHeight="1">
      <c r="A21" s="11">
        <v>16</v>
      </c>
      <c r="B21" s="382" t="s">
        <v>663</v>
      </c>
      <c r="C21" s="18"/>
      <c r="D21" s="20">
        <v>0</v>
      </c>
      <c r="E21" s="11">
        <v>22</v>
      </c>
      <c r="F21" s="20">
        <f>'Details special program'!F523</f>
        <v>250000000</v>
      </c>
      <c r="G21" s="11"/>
      <c r="H21" s="20"/>
      <c r="J21" s="12"/>
    </row>
    <row r="22" spans="1:10" ht="17.100000000000001" customHeight="1">
      <c r="A22" s="11">
        <v>17</v>
      </c>
      <c r="B22" s="22" t="s">
        <v>21</v>
      </c>
      <c r="C22" s="18"/>
      <c r="D22" s="20">
        <v>0</v>
      </c>
      <c r="E22" s="11">
        <v>24</v>
      </c>
      <c r="F22" s="20">
        <v>0</v>
      </c>
      <c r="G22" s="11"/>
      <c r="H22" s="20">
        <v>0</v>
      </c>
      <c r="J22" s="12"/>
    </row>
    <row r="23" spans="1:10" ht="17.100000000000001" customHeight="1">
      <c r="A23" s="11">
        <v>18</v>
      </c>
      <c r="B23" s="22" t="s">
        <v>22</v>
      </c>
      <c r="C23" s="18"/>
      <c r="D23" s="20">
        <v>0</v>
      </c>
      <c r="E23" s="11">
        <v>25</v>
      </c>
      <c r="F23" s="20">
        <v>0</v>
      </c>
      <c r="G23" s="11"/>
      <c r="H23" s="20">
        <v>0</v>
      </c>
      <c r="J23" s="12"/>
    </row>
    <row r="24" spans="1:10" ht="17.100000000000001" customHeight="1">
      <c r="A24" s="11">
        <v>19</v>
      </c>
      <c r="B24" s="22" t="s">
        <v>23</v>
      </c>
      <c r="C24" s="18"/>
      <c r="D24" s="20">
        <v>0</v>
      </c>
      <c r="E24" s="11">
        <v>26</v>
      </c>
      <c r="F24" s="20">
        <v>0</v>
      </c>
      <c r="G24" s="11"/>
      <c r="H24" s="20">
        <v>0</v>
      </c>
      <c r="J24" s="12"/>
    </row>
    <row r="25" spans="1:10" ht="17.100000000000001" customHeight="1">
      <c r="A25" s="11">
        <v>20</v>
      </c>
      <c r="B25" s="18" t="s">
        <v>24</v>
      </c>
      <c r="C25" s="18"/>
      <c r="D25" s="20">
        <v>0</v>
      </c>
      <c r="E25" s="11">
        <v>27</v>
      </c>
      <c r="F25" s="20">
        <v>0</v>
      </c>
      <c r="G25" s="11"/>
      <c r="H25" s="20">
        <v>0</v>
      </c>
      <c r="J25" s="12"/>
    </row>
    <row r="26" spans="1:10" ht="17.100000000000001" customHeight="1">
      <c r="A26" s="11">
        <v>21</v>
      </c>
      <c r="B26" s="18" t="s">
        <v>37</v>
      </c>
      <c r="C26" s="18"/>
      <c r="D26" s="20">
        <v>0</v>
      </c>
      <c r="E26" s="11">
        <v>28</v>
      </c>
      <c r="F26" s="20">
        <v>0</v>
      </c>
      <c r="G26" s="11"/>
      <c r="H26" s="20">
        <v>0</v>
      </c>
      <c r="J26" s="12"/>
    </row>
    <row r="27" spans="1:10" ht="17.100000000000001" customHeight="1">
      <c r="A27" s="11">
        <v>22</v>
      </c>
      <c r="B27" s="18" t="s">
        <v>665</v>
      </c>
      <c r="C27" s="18"/>
      <c r="D27" s="20">
        <v>0</v>
      </c>
      <c r="E27" s="11">
        <v>29</v>
      </c>
      <c r="F27" s="20">
        <v>0</v>
      </c>
      <c r="G27" s="11"/>
      <c r="H27" s="20">
        <v>0</v>
      </c>
      <c r="J27" s="12"/>
    </row>
    <row r="28" spans="1:10" ht="17.100000000000001" customHeight="1">
      <c r="A28" s="11">
        <v>23</v>
      </c>
      <c r="B28" s="18" t="s">
        <v>33</v>
      </c>
      <c r="C28" s="18"/>
      <c r="D28" s="20">
        <v>0</v>
      </c>
      <c r="E28" s="11">
        <v>30</v>
      </c>
      <c r="F28" s="20">
        <f>'Details special program'!F737</f>
        <v>20000000</v>
      </c>
      <c r="G28" s="11"/>
      <c r="H28" s="20">
        <v>0</v>
      </c>
      <c r="J28" s="12"/>
    </row>
    <row r="29" spans="1:10" ht="17.100000000000001" customHeight="1">
      <c r="A29" s="11"/>
      <c r="B29" s="23" t="s">
        <v>4</v>
      </c>
      <c r="C29" s="23"/>
      <c r="D29" s="20">
        <f>SUM(D6:D28)</f>
        <v>0</v>
      </c>
      <c r="E29" s="7"/>
      <c r="F29" s="24">
        <f>SUM(F6:F28)</f>
        <v>2270000000</v>
      </c>
      <c r="G29" s="25"/>
      <c r="H29" s="26">
        <f>SUM(H6:H28)</f>
        <v>0</v>
      </c>
      <c r="I29" s="5"/>
      <c r="J29" s="19"/>
    </row>
    <row r="30" spans="1:10" ht="17.100000000000001" customHeight="1">
      <c r="A30" s="25"/>
      <c r="B30" s="27" t="s">
        <v>7</v>
      </c>
      <c r="C30" s="27"/>
      <c r="D30" s="300"/>
      <c r="E30" s="300"/>
      <c r="F30" s="300">
        <f>D29+F29+H29</f>
        <v>2270000000</v>
      </c>
      <c r="G30" s="300"/>
      <c r="H30" s="301"/>
      <c r="I30" s="4"/>
    </row>
    <row r="31" spans="1:10" ht="18.75">
      <c r="A31" s="1"/>
      <c r="B31" s="1"/>
      <c r="C31" s="1"/>
      <c r="D31" s="1"/>
      <c r="E31" s="1"/>
      <c r="F31" s="1"/>
      <c r="G31" s="1"/>
      <c r="H31" s="2"/>
    </row>
    <row r="32" spans="1:10" ht="18.75">
      <c r="A32" s="1"/>
      <c r="B32" s="1"/>
      <c r="C32" s="1"/>
      <c r="D32" s="1"/>
      <c r="E32" s="1"/>
      <c r="F32" s="1"/>
      <c r="G32" s="2"/>
      <c r="H32" s="2"/>
    </row>
    <row r="33" spans="1:8" ht="18.75">
      <c r="A33" s="1"/>
      <c r="B33" s="1"/>
      <c r="C33" s="1"/>
      <c r="D33" s="1"/>
      <c r="E33" s="1"/>
      <c r="F33" s="1"/>
      <c r="G33" s="1"/>
      <c r="H33" s="2"/>
    </row>
    <row r="34" spans="1:8" ht="18.75">
      <c r="A34" s="1"/>
      <c r="B34" s="1"/>
      <c r="C34" s="1"/>
      <c r="D34" s="1"/>
      <c r="E34" s="1"/>
      <c r="F34" s="1"/>
      <c r="G34" s="1"/>
      <c r="H34" s="2"/>
    </row>
    <row r="35" spans="1:8" ht="18.75">
      <c r="A35" s="1"/>
      <c r="B35" s="1"/>
      <c r="C35" s="1"/>
      <c r="D35" s="1"/>
      <c r="E35" s="1"/>
      <c r="F35" s="1"/>
      <c r="G35" s="1"/>
      <c r="H35" s="1"/>
    </row>
  </sheetData>
  <pageMargins left="0.7" right="0.7" top="0.75" bottom="0.75" header="0.3" footer="0.3"/>
  <pageSetup firstPageNumber="2" orientation="landscape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22"/>
  <sheetViews>
    <sheetView topLeftCell="A9" workbookViewId="0">
      <selection activeCell="E14" sqref="E14"/>
    </sheetView>
  </sheetViews>
  <sheetFormatPr defaultRowHeight="15"/>
  <cols>
    <col min="1" max="1" width="5" customWidth="1"/>
    <col min="2" max="2" width="55.42578125" customWidth="1"/>
    <col min="3" max="3" width="12.28515625" customWidth="1"/>
    <col min="4" max="4" width="26.28515625" customWidth="1"/>
    <col min="5" max="5" width="15.28515625" bestFit="1" customWidth="1"/>
    <col min="6" max="6" width="24.7109375" customWidth="1"/>
  </cols>
  <sheetData>
    <row r="1" spans="1:6" ht="17.25">
      <c r="B1" s="3" t="s">
        <v>6</v>
      </c>
    </row>
    <row r="2" spans="1:6" ht="17.25">
      <c r="B2" s="3" t="s">
        <v>30</v>
      </c>
    </row>
    <row r="3" spans="1:6" ht="17.25">
      <c r="B3" s="16" t="s">
        <v>9</v>
      </c>
    </row>
    <row r="4" spans="1:6" ht="17.25">
      <c r="B4" s="16" t="s">
        <v>10</v>
      </c>
    </row>
    <row r="5" spans="1:6">
      <c r="A5" s="7" t="s">
        <v>0</v>
      </c>
      <c r="B5" s="7" t="s">
        <v>1</v>
      </c>
      <c r="C5" s="7" t="s">
        <v>3</v>
      </c>
      <c r="D5" s="8" t="s">
        <v>11</v>
      </c>
    </row>
    <row r="6" spans="1:6" ht="30" customHeight="1">
      <c r="A6" s="11">
        <v>1</v>
      </c>
      <c r="B6" s="9" t="s">
        <v>34</v>
      </c>
      <c r="C6" s="6">
        <v>32</v>
      </c>
      <c r="D6" s="17">
        <f>'Project detail capital'!F9</f>
        <v>3000000</v>
      </c>
      <c r="F6" s="12"/>
    </row>
    <row r="7" spans="1:6" ht="30" customHeight="1">
      <c r="A7" s="11">
        <v>2</v>
      </c>
      <c r="B7" s="9" t="s">
        <v>28</v>
      </c>
      <c r="C7" s="6">
        <v>32</v>
      </c>
      <c r="D7" s="17">
        <f>'Project detail capital'!F13</f>
        <v>6000000</v>
      </c>
      <c r="F7" s="12"/>
    </row>
    <row r="8" spans="1:6" ht="30" customHeight="1">
      <c r="A8" s="11">
        <v>3</v>
      </c>
      <c r="B8" s="9" t="s">
        <v>29</v>
      </c>
      <c r="C8" s="6">
        <v>32</v>
      </c>
      <c r="D8" s="17">
        <f>[2]capital!$F$25</f>
        <v>99000000</v>
      </c>
      <c r="F8" s="12"/>
    </row>
    <row r="9" spans="1:6" ht="30" customHeight="1">
      <c r="A9" s="11">
        <v>4</v>
      </c>
      <c r="B9" s="28" t="s">
        <v>35</v>
      </c>
      <c r="C9" s="6">
        <v>33</v>
      </c>
      <c r="D9" s="17">
        <f>'Project detail capital'!F23</f>
        <v>5000000</v>
      </c>
      <c r="F9" s="12"/>
    </row>
    <row r="10" spans="1:6" ht="35.25" customHeight="1">
      <c r="A10" s="11">
        <v>5</v>
      </c>
      <c r="B10" s="30" t="s">
        <v>36</v>
      </c>
      <c r="C10" s="6">
        <v>33</v>
      </c>
      <c r="D10" s="17">
        <f>'Project detail capital'!F27</f>
        <v>210000000</v>
      </c>
      <c r="F10" s="12"/>
    </row>
    <row r="11" spans="1:6" ht="35.25" customHeight="1">
      <c r="A11" s="11">
        <v>6</v>
      </c>
      <c r="B11" s="360" t="s">
        <v>589</v>
      </c>
      <c r="C11" s="6">
        <v>34</v>
      </c>
      <c r="D11" s="17">
        <f>'Project detail capital'!F32</f>
        <v>155000000</v>
      </c>
      <c r="F11" s="12"/>
    </row>
    <row r="12" spans="1:6" ht="35.25" customHeight="1">
      <c r="A12" s="11">
        <v>7</v>
      </c>
      <c r="B12" s="360" t="s">
        <v>669</v>
      </c>
      <c r="C12" s="6">
        <v>34</v>
      </c>
      <c r="D12" s="17">
        <f>'Project detail capital'!F35</f>
        <v>200000000</v>
      </c>
      <c r="F12" s="12"/>
    </row>
    <row r="13" spans="1:6" ht="35.25" customHeight="1">
      <c r="A13" s="11">
        <v>8</v>
      </c>
      <c r="B13" s="398" t="s">
        <v>685</v>
      </c>
      <c r="C13" s="6">
        <v>34</v>
      </c>
      <c r="D13" s="17">
        <f>'Project detail capital'!F38</f>
        <v>450000000</v>
      </c>
      <c r="F13" s="12"/>
    </row>
    <row r="14" spans="1:6" ht="35.25" customHeight="1">
      <c r="A14" s="11">
        <v>9</v>
      </c>
      <c r="B14" s="403" t="s">
        <v>24</v>
      </c>
      <c r="C14" s="6">
        <v>34</v>
      </c>
      <c r="D14" s="17">
        <f>'Project detail capital'!F41</f>
        <v>2000000</v>
      </c>
      <c r="F14" s="12"/>
    </row>
    <row r="15" spans="1:6" ht="35.25" customHeight="1">
      <c r="A15" s="11">
        <v>10</v>
      </c>
      <c r="B15" s="403" t="s">
        <v>710</v>
      </c>
      <c r="C15" s="6">
        <v>34</v>
      </c>
      <c r="D15" s="17">
        <f>'Pooled Fund detail Capital'!H20</f>
        <v>30000000</v>
      </c>
      <c r="F15" s="12"/>
    </row>
    <row r="16" spans="1:6" ht="35.25" customHeight="1">
      <c r="A16" s="11">
        <v>11</v>
      </c>
      <c r="B16" s="403" t="s">
        <v>716</v>
      </c>
      <c r="C16" s="6">
        <v>34</v>
      </c>
      <c r="D16" s="17">
        <f>'Project detail capital'!F47</f>
        <v>500000000</v>
      </c>
      <c r="F16" s="12"/>
    </row>
    <row r="17" spans="1:6" ht="30" customHeight="1">
      <c r="A17" s="6"/>
      <c r="B17" s="29" t="s">
        <v>4</v>
      </c>
      <c r="C17" s="10"/>
      <c r="D17" s="15">
        <f>SUM(D6:D16)</f>
        <v>1660000000</v>
      </c>
      <c r="E17" s="5"/>
      <c r="F17" s="14"/>
    </row>
    <row r="18" spans="1:6" ht="18.75">
      <c r="A18" s="1"/>
      <c r="B18" s="1"/>
      <c r="C18" s="1"/>
      <c r="D18" s="1"/>
    </row>
    <row r="19" spans="1:6" ht="18.75">
      <c r="A19" s="1"/>
      <c r="B19" s="1"/>
      <c r="C19" s="1">
        <v>3</v>
      </c>
      <c r="D19" s="1"/>
    </row>
    <row r="20" spans="1:6" ht="18.75">
      <c r="A20" s="1"/>
      <c r="B20" s="1"/>
      <c r="C20" s="1"/>
      <c r="D20" s="1"/>
    </row>
    <row r="21" spans="1:6" ht="18.75">
      <c r="A21" s="1"/>
      <c r="B21" s="1"/>
      <c r="C21" s="1"/>
      <c r="D21" s="1"/>
    </row>
    <row r="22" spans="1:6" ht="18.75">
      <c r="A22" s="1"/>
      <c r="B22" s="1"/>
      <c r="C22" s="1"/>
      <c r="D22" s="1"/>
    </row>
  </sheetData>
  <pageMargins left="0.7" right="0.5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2"/>
  <sheetViews>
    <sheetView workbookViewId="0">
      <selection activeCell="L40" sqref="L40"/>
    </sheetView>
  </sheetViews>
  <sheetFormatPr defaultRowHeight="15"/>
  <cols>
    <col min="1" max="1" width="3.140625" customWidth="1"/>
    <col min="2" max="2" width="21.28515625" customWidth="1"/>
    <col min="3" max="3" width="4.7109375" style="74" customWidth="1"/>
    <col min="4" max="4" width="9.7109375" style="74" customWidth="1"/>
    <col min="5" max="5" width="28.28515625" customWidth="1"/>
    <col min="6" max="6" width="15.5703125" customWidth="1"/>
    <col min="7" max="7" width="13.85546875" customWidth="1"/>
    <col min="8" max="8" width="15" customWidth="1"/>
    <col min="9" max="9" width="14.42578125" customWidth="1"/>
    <col min="11" max="11" width="15" bestFit="1" customWidth="1"/>
  </cols>
  <sheetData>
    <row r="1" spans="1:11">
      <c r="A1" s="70"/>
      <c r="B1" s="71"/>
      <c r="C1" s="148"/>
      <c r="D1" s="148"/>
      <c r="E1" s="71" t="s">
        <v>96</v>
      </c>
      <c r="F1" s="71"/>
      <c r="G1" s="71"/>
      <c r="H1" s="70"/>
      <c r="I1" s="70"/>
    </row>
    <row r="2" spans="1:11">
      <c r="A2" s="70"/>
      <c r="B2" s="71"/>
      <c r="C2" s="148"/>
      <c r="D2" s="148" t="s">
        <v>97</v>
      </c>
      <c r="E2" s="71"/>
      <c r="F2" s="71"/>
      <c r="G2" s="71"/>
      <c r="H2" s="70"/>
      <c r="I2" s="70"/>
    </row>
    <row r="3" spans="1:11">
      <c r="A3" s="70"/>
      <c r="B3" s="442" t="s">
        <v>98</v>
      </c>
      <c r="C3" s="442"/>
      <c r="D3" s="442"/>
      <c r="E3" s="442"/>
      <c r="F3" s="442"/>
      <c r="G3" s="442"/>
      <c r="H3" s="70"/>
      <c r="I3" s="70"/>
    </row>
    <row r="4" spans="1:11">
      <c r="A4" s="70"/>
      <c r="B4" s="80"/>
      <c r="C4" s="80"/>
      <c r="D4" s="80"/>
      <c r="E4" s="80"/>
      <c r="F4" s="80"/>
      <c r="G4" s="80"/>
      <c r="H4" s="70"/>
      <c r="I4" s="70"/>
    </row>
    <row r="5" spans="1:11">
      <c r="A5" s="70"/>
      <c r="B5" s="70"/>
      <c r="E5" s="71" t="s">
        <v>99</v>
      </c>
      <c r="F5" s="70"/>
      <c r="G5" s="70"/>
      <c r="H5" s="70"/>
      <c r="I5" s="70"/>
    </row>
    <row r="6" spans="1:11" s="74" customFormat="1" ht="26.1" customHeight="1">
      <c r="A6" s="345" t="s">
        <v>0</v>
      </c>
      <c r="B6" s="345" t="s">
        <v>100</v>
      </c>
      <c r="C6" s="345" t="s">
        <v>3</v>
      </c>
      <c r="D6" s="346" t="s">
        <v>54</v>
      </c>
      <c r="E6" s="345" t="s">
        <v>101</v>
      </c>
      <c r="F6" s="346" t="s">
        <v>56</v>
      </c>
      <c r="G6" s="346" t="s">
        <v>57</v>
      </c>
      <c r="H6" s="346" t="s">
        <v>102</v>
      </c>
      <c r="I6" s="346" t="s">
        <v>103</v>
      </c>
      <c r="J6" s="347" t="s">
        <v>60</v>
      </c>
    </row>
    <row r="7" spans="1:11" s="80" customFormat="1" ht="23.1" customHeight="1" thickBot="1">
      <c r="A7" s="11">
        <v>1</v>
      </c>
      <c r="B7" s="11">
        <v>2</v>
      </c>
      <c r="C7" s="149">
        <v>3</v>
      </c>
      <c r="D7" s="150" t="s">
        <v>61</v>
      </c>
      <c r="E7" s="151">
        <v>5</v>
      </c>
      <c r="F7" s="152">
        <v>6</v>
      </c>
      <c r="G7" s="153">
        <v>7</v>
      </c>
      <c r="H7" s="153">
        <v>8</v>
      </c>
      <c r="I7" s="153" t="s">
        <v>104</v>
      </c>
      <c r="J7" s="79"/>
    </row>
    <row r="8" spans="1:11" s="14" customFormat="1" ht="33.75" customHeight="1" thickBot="1">
      <c r="A8" s="154">
        <v>2</v>
      </c>
      <c r="B8" s="393" t="s">
        <v>18</v>
      </c>
      <c r="C8" s="149"/>
      <c r="D8" s="155">
        <v>22090102</v>
      </c>
      <c r="E8" s="156" t="s">
        <v>105</v>
      </c>
      <c r="F8" s="157">
        <v>10000000</v>
      </c>
      <c r="G8" s="105"/>
      <c r="H8" s="158">
        <v>10000000</v>
      </c>
      <c r="I8" s="158">
        <f t="shared" ref="I8:I19" si="0">F8-H8</f>
        <v>0</v>
      </c>
      <c r="J8" s="159"/>
    </row>
    <row r="9" spans="1:11" ht="24.95" customHeight="1" thickBot="1">
      <c r="A9" s="160"/>
      <c r="B9" s="161"/>
      <c r="C9" s="161"/>
      <c r="D9" s="161"/>
      <c r="E9" s="162" t="s">
        <v>106</v>
      </c>
      <c r="F9" s="163">
        <f>SUM(F8:F8)</f>
        <v>10000000</v>
      </c>
      <c r="G9" s="163">
        <f>SUM(G8:G8)</f>
        <v>0</v>
      </c>
      <c r="H9" s="163">
        <f>SUM(H8:H8)</f>
        <v>10000000</v>
      </c>
      <c r="I9" s="163">
        <f t="shared" si="0"/>
        <v>0</v>
      </c>
      <c r="J9" s="164"/>
    </row>
    <row r="10" spans="1:11" ht="32.25" customHeight="1">
      <c r="A10" s="90">
        <v>3</v>
      </c>
      <c r="B10" s="165" t="s">
        <v>20</v>
      </c>
      <c r="C10" s="166"/>
      <c r="D10" s="167">
        <v>22090101</v>
      </c>
      <c r="E10" s="168" t="s">
        <v>107</v>
      </c>
      <c r="F10" s="169">
        <v>20000000</v>
      </c>
      <c r="G10" s="170">
        <v>5600000</v>
      </c>
      <c r="H10" s="170">
        <v>10000000</v>
      </c>
      <c r="I10" s="158">
        <f t="shared" si="0"/>
        <v>10000000</v>
      </c>
      <c r="J10" s="90"/>
    </row>
    <row r="11" spans="1:11" ht="24.95" customHeight="1">
      <c r="A11" s="90"/>
      <c r="B11" s="90"/>
      <c r="C11" s="90"/>
      <c r="D11" s="171">
        <v>22090104</v>
      </c>
      <c r="E11" s="112" t="s">
        <v>108</v>
      </c>
      <c r="F11" s="170">
        <v>30000000</v>
      </c>
      <c r="G11" s="170">
        <v>0</v>
      </c>
      <c r="H11" s="170">
        <v>30000000</v>
      </c>
      <c r="I11" s="172">
        <f t="shared" si="0"/>
        <v>0</v>
      </c>
      <c r="J11" s="90"/>
    </row>
    <row r="12" spans="1:11" ht="24.95" customHeight="1">
      <c r="A12" s="90"/>
      <c r="B12" s="90"/>
      <c r="C12" s="90"/>
      <c r="D12" s="171">
        <v>22090111</v>
      </c>
      <c r="E12" s="112" t="s">
        <v>109</v>
      </c>
      <c r="F12" s="170">
        <v>34000000</v>
      </c>
      <c r="G12" s="170">
        <v>3850000</v>
      </c>
      <c r="H12" s="170">
        <v>30000000</v>
      </c>
      <c r="I12" s="172">
        <f t="shared" si="0"/>
        <v>4000000</v>
      </c>
      <c r="J12" s="90"/>
    </row>
    <row r="13" spans="1:11" ht="24.95" customHeight="1" thickBot="1">
      <c r="A13" s="173"/>
      <c r="B13" s="174"/>
      <c r="C13" s="175"/>
      <c r="D13" s="176">
        <v>22090116</v>
      </c>
      <c r="E13" s="177" t="s">
        <v>110</v>
      </c>
      <c r="F13" s="178">
        <v>30000000</v>
      </c>
      <c r="G13" s="179">
        <v>0</v>
      </c>
      <c r="H13" s="179">
        <v>30000000</v>
      </c>
      <c r="I13" s="180">
        <f t="shared" si="0"/>
        <v>0</v>
      </c>
      <c r="J13" s="173"/>
      <c r="K13" s="181"/>
    </row>
    <row r="14" spans="1:11" ht="24.95" customHeight="1" thickBot="1">
      <c r="A14" s="160"/>
      <c r="B14" s="161"/>
      <c r="C14" s="161"/>
      <c r="D14" s="161"/>
      <c r="E14" s="182" t="s">
        <v>111</v>
      </c>
      <c r="F14" s="163">
        <f>SUM(F10:F13)</f>
        <v>114000000</v>
      </c>
      <c r="G14" s="163">
        <f>SUM(G10:G13)</f>
        <v>9450000</v>
      </c>
      <c r="H14" s="163">
        <f>SUM(H10:H13)</f>
        <v>100000000</v>
      </c>
      <c r="I14" s="163">
        <f>SUM(I10:I13)</f>
        <v>14000000</v>
      </c>
      <c r="J14" s="299"/>
    </row>
    <row r="15" spans="1:11" ht="24" customHeight="1">
      <c r="A15" s="90">
        <v>4</v>
      </c>
      <c r="B15" s="165" t="s">
        <v>24</v>
      </c>
      <c r="C15" s="166"/>
      <c r="D15" s="167">
        <v>22090113</v>
      </c>
      <c r="E15" s="168" t="s">
        <v>112</v>
      </c>
      <c r="F15" s="169">
        <v>88000000</v>
      </c>
      <c r="G15" s="170">
        <v>0</v>
      </c>
      <c r="H15" s="170">
        <v>80000000</v>
      </c>
      <c r="I15" s="172">
        <f t="shared" si="0"/>
        <v>8000000</v>
      </c>
      <c r="J15" s="90"/>
    </row>
    <row r="16" spans="1:11" ht="27.75" customHeight="1" thickBot="1">
      <c r="A16" s="90"/>
      <c r="B16" s="90"/>
      <c r="C16" s="166"/>
      <c r="D16" s="176">
        <v>22090119</v>
      </c>
      <c r="E16" s="177" t="s">
        <v>113</v>
      </c>
      <c r="F16" s="169">
        <v>33500000</v>
      </c>
      <c r="G16" s="170">
        <v>8308500</v>
      </c>
      <c r="H16" s="170">
        <v>20000000</v>
      </c>
      <c r="I16" s="172">
        <f t="shared" si="0"/>
        <v>13500000</v>
      </c>
      <c r="J16" s="90"/>
    </row>
    <row r="17" spans="1:10" ht="21.75" customHeight="1" thickBot="1">
      <c r="A17" s="160"/>
      <c r="B17" s="161"/>
      <c r="C17" s="161"/>
      <c r="D17" s="161"/>
      <c r="E17" s="183" t="s">
        <v>114</v>
      </c>
      <c r="F17" s="163">
        <f>SUM(F15:F16)</f>
        <v>121500000</v>
      </c>
      <c r="G17" s="163">
        <f>SUM(G15:G16)</f>
        <v>8308500</v>
      </c>
      <c r="H17" s="163">
        <f>SUM(H15:H16)</f>
        <v>100000000</v>
      </c>
      <c r="I17" s="163">
        <f>SUM(I15:I16)</f>
        <v>21500000</v>
      </c>
      <c r="J17" s="164"/>
    </row>
    <row r="18" spans="1:10" ht="26.25">
      <c r="A18" s="90">
        <v>5</v>
      </c>
      <c r="B18" s="165" t="s">
        <v>13</v>
      </c>
      <c r="C18" s="166"/>
      <c r="D18" s="167">
        <v>22090112</v>
      </c>
      <c r="E18" s="168" t="s">
        <v>115</v>
      </c>
      <c r="F18" s="169">
        <v>20000000</v>
      </c>
      <c r="G18" s="170">
        <v>0</v>
      </c>
      <c r="H18" s="170">
        <v>20000000</v>
      </c>
      <c r="I18" s="172">
        <f t="shared" si="0"/>
        <v>0</v>
      </c>
      <c r="J18" s="90"/>
    </row>
    <row r="19" spans="1:10" ht="16.5" thickBot="1">
      <c r="A19" s="90"/>
      <c r="B19" s="184"/>
      <c r="C19" s="166"/>
      <c r="D19" s="185">
        <v>22090117</v>
      </c>
      <c r="E19" s="186" t="s">
        <v>116</v>
      </c>
      <c r="F19" s="169">
        <v>200000000</v>
      </c>
      <c r="G19" s="170">
        <v>0</v>
      </c>
      <c r="H19" s="170">
        <v>200000000</v>
      </c>
      <c r="I19" s="172">
        <f t="shared" si="0"/>
        <v>0</v>
      </c>
      <c r="J19" s="90"/>
    </row>
    <row r="20" spans="1:10" ht="15" customHeight="1">
      <c r="A20" s="200"/>
      <c r="B20" s="201"/>
      <c r="C20" s="201"/>
      <c r="D20" s="201"/>
      <c r="E20" s="342" t="s">
        <v>117</v>
      </c>
      <c r="F20" s="343">
        <f>SUM(F18:F19)</f>
        <v>220000000</v>
      </c>
      <c r="G20" s="343">
        <f>SUM(G18:G19)</f>
        <v>0</v>
      </c>
      <c r="H20" s="343">
        <f>SUM(H18:H19)</f>
        <v>220000000</v>
      </c>
      <c r="I20" s="343">
        <f>SUM(I18:I19)</f>
        <v>0</v>
      </c>
      <c r="J20" s="344"/>
    </row>
    <row r="21" spans="1:10" ht="48.75" thickBot="1">
      <c r="A21" s="94">
        <v>6</v>
      </c>
      <c r="B21" s="191" t="s">
        <v>15</v>
      </c>
      <c r="C21" s="94"/>
      <c r="D21" s="197">
        <v>22090101</v>
      </c>
      <c r="E21" s="143" t="s">
        <v>118</v>
      </c>
      <c r="F21" s="105">
        <v>200000000</v>
      </c>
      <c r="G21" s="105">
        <v>58346666.640000001</v>
      </c>
      <c r="H21" s="105">
        <v>100000000</v>
      </c>
      <c r="I21" s="158">
        <f>F21-H21</f>
        <v>100000000</v>
      </c>
      <c r="J21" s="94"/>
    </row>
    <row r="22" spans="1:10" ht="16.5" customHeight="1" thickBot="1">
      <c r="A22" s="160"/>
      <c r="B22" s="161"/>
      <c r="C22" s="187"/>
      <c r="D22" s="161"/>
      <c r="E22" s="183" t="s">
        <v>119</v>
      </c>
      <c r="F22" s="188">
        <f>SUM(F21)</f>
        <v>200000000</v>
      </c>
      <c r="G22" s="163">
        <f>SUM(G21)</f>
        <v>58346666.640000001</v>
      </c>
      <c r="H22" s="163">
        <f>SUM(H21)</f>
        <v>100000000</v>
      </c>
      <c r="I22" s="163">
        <f>SUM(I21)</f>
        <v>100000000</v>
      </c>
      <c r="J22" s="164"/>
    </row>
    <row r="23" spans="1:10" ht="15.75" thickBot="1">
      <c r="A23" s="94">
        <v>7</v>
      </c>
      <c r="B23" s="94" t="s">
        <v>120</v>
      </c>
      <c r="C23" s="189"/>
      <c r="D23" s="190">
        <v>22090102</v>
      </c>
      <c r="E23" s="156" t="s">
        <v>121</v>
      </c>
      <c r="F23" s="178">
        <v>78500000</v>
      </c>
      <c r="G23" s="179">
        <v>0</v>
      </c>
      <c r="H23" s="179">
        <v>50000000</v>
      </c>
      <c r="I23" s="172">
        <f>F23-H23</f>
        <v>28500000</v>
      </c>
      <c r="J23" s="94"/>
    </row>
    <row r="24" spans="1:10" ht="15.75" thickBot="1">
      <c r="A24" s="160"/>
      <c r="B24" s="161"/>
      <c r="C24" s="161"/>
      <c r="D24" s="161"/>
      <c r="E24" s="183" t="s">
        <v>122</v>
      </c>
      <c r="F24" s="163">
        <f>SUM(F23)</f>
        <v>78500000</v>
      </c>
      <c r="G24" s="163">
        <f>SUM(G23)</f>
        <v>0</v>
      </c>
      <c r="H24" s="163">
        <f>SUM(H23)</f>
        <v>50000000</v>
      </c>
      <c r="I24" s="163">
        <f>SUM(I23)</f>
        <v>28500000</v>
      </c>
      <c r="J24" s="164"/>
    </row>
    <row r="25" spans="1:10" ht="27" thickBot="1">
      <c r="A25" s="94">
        <v>8</v>
      </c>
      <c r="B25" s="191" t="s">
        <v>123</v>
      </c>
      <c r="C25" s="189"/>
      <c r="D25" s="190">
        <v>22090101</v>
      </c>
      <c r="E25" s="156" t="s">
        <v>124</v>
      </c>
      <c r="F25" s="192">
        <v>30000000</v>
      </c>
      <c r="G25" s="105">
        <v>3000000</v>
      </c>
      <c r="H25" s="105">
        <v>20000000</v>
      </c>
      <c r="I25" s="158">
        <f>F25-H25</f>
        <v>10000000</v>
      </c>
      <c r="J25" s="94"/>
    </row>
    <row r="26" spans="1:10" ht="27" thickBot="1">
      <c r="A26" s="160"/>
      <c r="B26" s="161"/>
      <c r="C26" s="161"/>
      <c r="D26" s="161"/>
      <c r="E26" s="183" t="s">
        <v>125</v>
      </c>
      <c r="F26" s="163">
        <f>SUM(F25)</f>
        <v>30000000</v>
      </c>
      <c r="G26" s="163">
        <f>SUM(G25)</f>
        <v>3000000</v>
      </c>
      <c r="H26" s="163">
        <f>SUM(H25)</f>
        <v>20000000</v>
      </c>
      <c r="I26" s="163">
        <f>SUM(I25)</f>
        <v>10000000</v>
      </c>
      <c r="J26" s="164"/>
    </row>
    <row r="27" spans="1:10" ht="27" thickBot="1">
      <c r="A27" s="90">
        <v>9</v>
      </c>
      <c r="B27" s="165" t="s">
        <v>126</v>
      </c>
      <c r="C27" s="166"/>
      <c r="D27" s="190">
        <v>22090101</v>
      </c>
      <c r="E27" s="156" t="s">
        <v>127</v>
      </c>
      <c r="F27" s="169">
        <v>50000000</v>
      </c>
      <c r="G27" s="170">
        <v>7500000</v>
      </c>
      <c r="H27" s="170">
        <v>30000000</v>
      </c>
      <c r="I27" s="158">
        <f>F27-H27</f>
        <v>20000000</v>
      </c>
      <c r="J27" s="90"/>
    </row>
    <row r="28" spans="1:10" ht="15.75" thickBot="1">
      <c r="A28" s="160"/>
      <c r="B28" s="161"/>
      <c r="C28" s="161"/>
      <c r="D28" s="161"/>
      <c r="E28" s="183" t="s">
        <v>128</v>
      </c>
      <c r="F28" s="163">
        <f>SUM(F27:F27)</f>
        <v>50000000</v>
      </c>
      <c r="G28" s="163">
        <f>SUM(G27)</f>
        <v>7500000</v>
      </c>
      <c r="H28" s="163">
        <f>SUM(H27:H27)</f>
        <v>30000000</v>
      </c>
      <c r="I28" s="163">
        <f>SUM(I27:I27)</f>
        <v>20000000</v>
      </c>
      <c r="J28" s="164"/>
    </row>
    <row r="29" spans="1:10" ht="27" thickBot="1">
      <c r="A29" s="94">
        <v>10</v>
      </c>
      <c r="B29" s="191" t="s">
        <v>21</v>
      </c>
      <c r="C29" s="189"/>
      <c r="D29" s="190">
        <v>22090101</v>
      </c>
      <c r="E29" s="156" t="s">
        <v>129</v>
      </c>
      <c r="F29" s="192">
        <v>80000000</v>
      </c>
      <c r="G29" s="105">
        <v>5400000</v>
      </c>
      <c r="H29" s="105">
        <v>50000000</v>
      </c>
      <c r="I29" s="158">
        <f>F29-H29</f>
        <v>30000000</v>
      </c>
      <c r="J29" s="94"/>
    </row>
    <row r="30" spans="1:10" ht="15.75" thickBot="1">
      <c r="A30" s="160"/>
      <c r="B30" s="161"/>
      <c r="C30" s="161"/>
      <c r="D30" s="161"/>
      <c r="E30" s="183" t="s">
        <v>130</v>
      </c>
      <c r="F30" s="163">
        <f>SUM(F29)</f>
        <v>80000000</v>
      </c>
      <c r="G30" s="163">
        <f>SUM(G29)</f>
        <v>5400000</v>
      </c>
      <c r="H30" s="163">
        <f>SUM(H29)</f>
        <v>50000000</v>
      </c>
      <c r="I30" s="163">
        <f>SUM(I29)</f>
        <v>30000000</v>
      </c>
      <c r="J30" s="164"/>
    </row>
    <row r="31" spans="1:10" ht="39">
      <c r="A31" s="193">
        <v>11</v>
      </c>
      <c r="B31" s="194" t="s">
        <v>674</v>
      </c>
      <c r="C31" s="193"/>
      <c r="D31" s="167">
        <v>22090104</v>
      </c>
      <c r="E31" s="168" t="s">
        <v>132</v>
      </c>
      <c r="F31" s="195">
        <v>30000000</v>
      </c>
      <c r="G31" s="88">
        <v>0</v>
      </c>
      <c r="H31" s="195">
        <v>20000000</v>
      </c>
      <c r="I31" s="196">
        <f>F31-H31</f>
        <v>10000000</v>
      </c>
      <c r="J31" s="193"/>
    </row>
    <row r="32" spans="1:10" ht="60.75" thickBot="1">
      <c r="A32" s="94"/>
      <c r="B32" s="94"/>
      <c r="C32" s="94"/>
      <c r="D32" s="197">
        <v>22090110</v>
      </c>
      <c r="E32" s="143" t="s">
        <v>133</v>
      </c>
      <c r="F32" s="105">
        <v>50000000</v>
      </c>
      <c r="G32" s="198">
        <v>0</v>
      </c>
      <c r="H32" s="105">
        <v>30000000</v>
      </c>
      <c r="I32" s="158">
        <f>F32-H32</f>
        <v>20000000</v>
      </c>
      <c r="J32" s="94"/>
    </row>
    <row r="33" spans="1:10" ht="25.5" thickBot="1">
      <c r="A33" s="160"/>
      <c r="B33" s="161"/>
      <c r="C33" s="161"/>
      <c r="D33" s="161"/>
      <c r="E33" s="199" t="s">
        <v>134</v>
      </c>
      <c r="F33" s="163">
        <f>SUM(F31:F32)</f>
        <v>80000000</v>
      </c>
      <c r="G33" s="163">
        <f>SUM(G31:G32)</f>
        <v>0</v>
      </c>
      <c r="H33" s="163">
        <f>SUM(H31:H32)</f>
        <v>50000000</v>
      </c>
      <c r="I33" s="163">
        <f>SUM(I31:I32)</f>
        <v>30000000</v>
      </c>
      <c r="J33" s="164"/>
    </row>
    <row r="34" spans="1:10" ht="36">
      <c r="A34" s="200">
        <v>12</v>
      </c>
      <c r="B34" s="201" t="s">
        <v>26</v>
      </c>
      <c r="C34" s="202"/>
      <c r="D34" s="167">
        <v>22090102</v>
      </c>
      <c r="E34" s="168" t="s">
        <v>135</v>
      </c>
      <c r="F34" s="195">
        <v>100000000</v>
      </c>
      <c r="G34" s="198">
        <v>0</v>
      </c>
      <c r="H34" s="195">
        <v>20000000</v>
      </c>
      <c r="I34" s="196">
        <f>F34-H34</f>
        <v>80000000</v>
      </c>
      <c r="J34" s="193"/>
    </row>
    <row r="35" spans="1:10" ht="15.75" thickBot="1">
      <c r="A35" s="94"/>
      <c r="B35" s="94"/>
      <c r="C35" s="94"/>
      <c r="D35" s="197">
        <v>22090103</v>
      </c>
      <c r="E35" s="143" t="s">
        <v>136</v>
      </c>
      <c r="F35" s="105">
        <v>151000000</v>
      </c>
      <c r="G35" s="198">
        <v>0</v>
      </c>
      <c r="H35" s="105">
        <v>20000000</v>
      </c>
      <c r="I35" s="158">
        <f>F35-H35</f>
        <v>131000000</v>
      </c>
      <c r="J35" s="94"/>
    </row>
    <row r="36" spans="1:10" ht="25.5" thickBot="1">
      <c r="A36" s="160"/>
      <c r="B36" s="161"/>
      <c r="C36" s="161"/>
      <c r="D36" s="161"/>
      <c r="E36" s="199" t="s">
        <v>137</v>
      </c>
      <c r="F36" s="163">
        <f>SUM(F34:F35)</f>
        <v>251000000</v>
      </c>
      <c r="G36" s="163">
        <f>SUM(G34:G35)</f>
        <v>0</v>
      </c>
      <c r="H36" s="163">
        <f>SUM(H34:H35)</f>
        <v>40000000</v>
      </c>
      <c r="I36" s="163">
        <f>SUM(I34:I35)</f>
        <v>211000000</v>
      </c>
      <c r="J36" s="164"/>
    </row>
    <row r="37" spans="1:10" ht="15.75" thickBot="1">
      <c r="A37" s="94">
        <v>13</v>
      </c>
      <c r="B37" s="388" t="s">
        <v>27</v>
      </c>
      <c r="C37" s="189"/>
      <c r="D37" s="197">
        <v>22090106</v>
      </c>
      <c r="E37" s="143" t="s">
        <v>227</v>
      </c>
      <c r="F37" s="192">
        <v>500000000</v>
      </c>
      <c r="G37" s="198"/>
      <c r="H37" s="198">
        <v>300000000</v>
      </c>
      <c r="I37" s="158">
        <f>F37-H37</f>
        <v>200000000</v>
      </c>
      <c r="J37" s="94"/>
    </row>
    <row r="38" spans="1:10" ht="15.75" thickBot="1">
      <c r="A38" s="160"/>
      <c r="B38" s="161"/>
      <c r="C38" s="161"/>
      <c r="D38" s="161"/>
      <c r="E38" s="199" t="s">
        <v>666</v>
      </c>
      <c r="F38" s="163">
        <f t="shared" ref="F38:H38" si="1">SUM(F37)</f>
        <v>500000000</v>
      </c>
      <c r="G38" s="163">
        <f t="shared" si="1"/>
        <v>0</v>
      </c>
      <c r="H38" s="163">
        <f t="shared" si="1"/>
        <v>300000000</v>
      </c>
      <c r="I38" s="163">
        <f>SUM(I37)</f>
        <v>200000000</v>
      </c>
      <c r="J38" s="164"/>
    </row>
    <row r="39" spans="1:10" ht="26.25">
      <c r="A39" s="193">
        <v>14</v>
      </c>
      <c r="B39" s="165" t="s">
        <v>667</v>
      </c>
      <c r="C39" s="193"/>
      <c r="D39" s="376" t="s">
        <v>640</v>
      </c>
      <c r="E39" s="377" t="s">
        <v>641</v>
      </c>
      <c r="F39" s="195">
        <v>1000000000</v>
      </c>
      <c r="G39" s="198">
        <v>0</v>
      </c>
      <c r="H39" s="195">
        <v>900000000</v>
      </c>
      <c r="I39" s="158">
        <f>F39-H39</f>
        <v>100000000</v>
      </c>
      <c r="J39" s="193"/>
    </row>
    <row r="40" spans="1:10" ht="15.75" thickBot="1">
      <c r="A40" s="94"/>
      <c r="B40" s="94"/>
      <c r="C40" s="94"/>
      <c r="D40" s="389" t="s">
        <v>643</v>
      </c>
      <c r="E40" s="390" t="s">
        <v>644</v>
      </c>
      <c r="F40" s="105">
        <v>1000000000</v>
      </c>
      <c r="G40" s="198">
        <v>0</v>
      </c>
      <c r="H40" s="105">
        <v>300000000</v>
      </c>
      <c r="I40" s="158">
        <f>F40-H40</f>
        <v>700000000</v>
      </c>
      <c r="J40" s="94"/>
    </row>
    <row r="41" spans="1:10" ht="25.5" thickBot="1">
      <c r="A41" s="160"/>
      <c r="B41" s="161"/>
      <c r="C41" s="161"/>
      <c r="D41" s="161"/>
      <c r="E41" s="199" t="s">
        <v>668</v>
      </c>
      <c r="F41" s="147">
        <f t="shared" ref="F41:H41" si="2">SUM(F39:F40)</f>
        <v>2000000000</v>
      </c>
      <c r="G41" s="147">
        <f t="shared" si="2"/>
        <v>0</v>
      </c>
      <c r="H41" s="147">
        <f t="shared" si="2"/>
        <v>1200000000</v>
      </c>
      <c r="I41" s="147">
        <f>SUM(I39:I40)</f>
        <v>800000000</v>
      </c>
      <c r="J41" s="164"/>
    </row>
    <row r="42" spans="1:10" ht="15.75" thickBot="1">
      <c r="A42" s="383"/>
      <c r="B42" s="384"/>
      <c r="C42" s="385"/>
      <c r="D42" s="385"/>
      <c r="E42" s="386" t="s">
        <v>138</v>
      </c>
      <c r="F42" s="391">
        <f>F9+F14+F17+F20+F22+F24+F26+F28+F30+F33+F36+F38+F41</f>
        <v>3735000000</v>
      </c>
      <c r="G42" s="391">
        <f>G9+G14+G17+G20+G22+G24+G26+G28+G30+G33+G36+G38+G41</f>
        <v>92005166.640000001</v>
      </c>
      <c r="H42" s="391">
        <f>H9+H14+H17+H20+H22+H24+H26+H28+H30+H33+H36+H38+H41</f>
        <v>2270000000</v>
      </c>
      <c r="I42" s="391">
        <f>I9+I14+I17+I20+I22+I24+I26+I28+I30+I33+I36+I38+I41</f>
        <v>1465000000</v>
      </c>
      <c r="J42" s="387"/>
    </row>
  </sheetData>
  <mergeCells count="1">
    <mergeCell ref="B3:G3"/>
  </mergeCells>
  <pageMargins left="0" right="0" top="0.75" bottom="0.75" header="0.3" footer="0.3"/>
  <pageSetup firstPageNumber="4" orientation="landscape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M737"/>
  <sheetViews>
    <sheetView tabSelected="1" topLeftCell="A695" workbookViewId="0">
      <selection activeCell="K709" sqref="K709"/>
    </sheetView>
  </sheetViews>
  <sheetFormatPr defaultRowHeight="15"/>
  <cols>
    <col min="1" max="1" width="4.42578125" customWidth="1"/>
    <col min="2" max="2" width="11.5703125" style="80" customWidth="1"/>
    <col min="3" max="3" width="38.85546875" style="298" customWidth="1"/>
    <col min="4" max="5" width="14.28515625" customWidth="1"/>
    <col min="6" max="6" width="13.85546875" customWidth="1"/>
    <col min="7" max="7" width="14.140625" customWidth="1"/>
    <col min="8" max="8" width="10.28515625" customWidth="1"/>
    <col min="13" max="13" width="15.28515625" bestFit="1" customWidth="1"/>
  </cols>
  <sheetData>
    <row r="2" spans="1:8">
      <c r="A2" s="443" t="s">
        <v>150</v>
      </c>
      <c r="B2" s="443"/>
      <c r="C2" s="443"/>
      <c r="D2" s="443"/>
      <c r="E2" s="443"/>
      <c r="F2" s="443"/>
      <c r="G2" s="443"/>
    </row>
    <row r="3" spans="1:8">
      <c r="A3" s="443" t="s">
        <v>151</v>
      </c>
      <c r="B3" s="443"/>
      <c r="C3" s="443"/>
      <c r="D3" s="443"/>
      <c r="E3" s="443"/>
      <c r="F3" s="443"/>
      <c r="G3" s="443"/>
    </row>
    <row r="4" spans="1:8">
      <c r="A4" s="443" t="s">
        <v>152</v>
      </c>
      <c r="B4" s="443"/>
      <c r="C4" s="443"/>
      <c r="D4" s="443"/>
      <c r="E4" s="443"/>
      <c r="F4" s="443"/>
      <c r="G4" s="443"/>
    </row>
    <row r="5" spans="1:8">
      <c r="A5" s="216"/>
      <c r="B5" s="216"/>
      <c r="C5" s="216"/>
      <c r="D5" s="216"/>
      <c r="E5" s="216"/>
      <c r="F5" s="216"/>
      <c r="G5" s="216"/>
    </row>
    <row r="6" spans="1:8">
      <c r="A6" s="217" t="s">
        <v>153</v>
      </c>
      <c r="B6" s="217"/>
      <c r="C6" s="217"/>
      <c r="D6" s="217"/>
      <c r="E6" s="217"/>
      <c r="F6" s="217"/>
      <c r="G6" s="218"/>
    </row>
    <row r="7" spans="1:8">
      <c r="A7" s="218"/>
      <c r="B7" s="216"/>
      <c r="C7" s="218"/>
      <c r="D7" s="218"/>
      <c r="E7" s="218"/>
      <c r="F7" s="218"/>
      <c r="G7" s="218"/>
    </row>
    <row r="8" spans="1:8">
      <c r="A8" s="219" t="s">
        <v>154</v>
      </c>
      <c r="B8" s="219"/>
      <c r="C8" s="219"/>
      <c r="D8" s="218"/>
      <c r="E8" s="218"/>
      <c r="F8" s="218"/>
      <c r="G8" s="218"/>
    </row>
    <row r="9" spans="1:8" ht="36.75">
      <c r="A9" s="220" t="s">
        <v>0</v>
      </c>
      <c r="B9" s="221" t="s">
        <v>155</v>
      </c>
      <c r="C9" s="221" t="s">
        <v>156</v>
      </c>
      <c r="D9" s="222" t="s">
        <v>157</v>
      </c>
      <c r="E9" s="222" t="s">
        <v>158</v>
      </c>
      <c r="F9" s="221" t="s">
        <v>159</v>
      </c>
      <c r="G9" s="221" t="s">
        <v>160</v>
      </c>
      <c r="H9" s="223" t="s">
        <v>161</v>
      </c>
    </row>
    <row r="10" spans="1:8" ht="19.5">
      <c r="A10" s="83">
        <v>1</v>
      </c>
      <c r="B10" s="83">
        <v>22090101</v>
      </c>
      <c r="C10" s="224" t="s">
        <v>162</v>
      </c>
      <c r="D10" s="225">
        <v>410000000</v>
      </c>
      <c r="E10" s="226">
        <v>409514500</v>
      </c>
      <c r="F10" s="227">
        <v>359000000</v>
      </c>
      <c r="G10" s="128">
        <f>D10+F10</f>
        <v>769000000</v>
      </c>
      <c r="H10" s="228" t="s">
        <v>163</v>
      </c>
    </row>
    <row r="11" spans="1:8">
      <c r="A11" s="83">
        <v>2</v>
      </c>
      <c r="B11" s="83">
        <v>22090102</v>
      </c>
      <c r="C11" s="224" t="s">
        <v>164</v>
      </c>
      <c r="D11" s="225">
        <v>173000000</v>
      </c>
      <c r="E11" s="229">
        <v>172736550</v>
      </c>
      <c r="F11" s="227">
        <v>80000000</v>
      </c>
      <c r="G11" s="128">
        <f t="shared" ref="G11:G22" si="0">D11+F11</f>
        <v>253000000</v>
      </c>
      <c r="H11" s="85" t="s">
        <v>65</v>
      </c>
    </row>
    <row r="12" spans="1:8">
      <c r="A12" s="83">
        <v>3</v>
      </c>
      <c r="B12" s="83">
        <v>22090103</v>
      </c>
      <c r="C12" s="224" t="s">
        <v>165</v>
      </c>
      <c r="D12" s="225">
        <v>9600000</v>
      </c>
      <c r="E12" s="229">
        <v>6723500</v>
      </c>
      <c r="F12" s="227">
        <v>0</v>
      </c>
      <c r="G12" s="128">
        <f t="shared" si="0"/>
        <v>9600000</v>
      </c>
      <c r="H12" s="85"/>
    </row>
    <row r="13" spans="1:8">
      <c r="A13" s="83">
        <v>4</v>
      </c>
      <c r="B13" s="83">
        <v>22090104</v>
      </c>
      <c r="C13" s="224" t="s">
        <v>166</v>
      </c>
      <c r="D13" s="225">
        <v>120000000</v>
      </c>
      <c r="E13" s="229">
        <v>120000000</v>
      </c>
      <c r="F13" s="227">
        <v>71000000</v>
      </c>
      <c r="G13" s="128">
        <f t="shared" si="0"/>
        <v>191000000</v>
      </c>
      <c r="H13" s="85" t="s">
        <v>65</v>
      </c>
    </row>
    <row r="14" spans="1:8">
      <c r="A14" s="83">
        <v>5</v>
      </c>
      <c r="B14" s="83">
        <v>22090105</v>
      </c>
      <c r="C14" s="224" t="s">
        <v>167</v>
      </c>
      <c r="D14" s="225">
        <v>60000000</v>
      </c>
      <c r="E14" s="229">
        <v>25720950</v>
      </c>
      <c r="F14" s="227">
        <v>50000000</v>
      </c>
      <c r="G14" s="128">
        <f t="shared" si="0"/>
        <v>110000000</v>
      </c>
      <c r="H14" s="85" t="s">
        <v>65</v>
      </c>
    </row>
    <row r="15" spans="1:8">
      <c r="A15" s="83">
        <v>6</v>
      </c>
      <c r="B15" s="83">
        <v>22090106</v>
      </c>
      <c r="C15" s="224" t="s">
        <v>168</v>
      </c>
      <c r="D15" s="225">
        <v>120000000</v>
      </c>
      <c r="E15" s="226">
        <v>93352800</v>
      </c>
      <c r="F15" s="227">
        <v>0</v>
      </c>
      <c r="G15" s="128">
        <f t="shared" si="0"/>
        <v>120000000</v>
      </c>
      <c r="H15" s="85"/>
    </row>
    <row r="16" spans="1:8">
      <c r="A16" s="83">
        <v>7</v>
      </c>
      <c r="B16" s="83">
        <v>22090107</v>
      </c>
      <c r="C16" s="224" t="s">
        <v>169</v>
      </c>
      <c r="D16" s="225">
        <v>75000000</v>
      </c>
      <c r="E16" s="229">
        <v>73330000</v>
      </c>
      <c r="F16" s="227">
        <v>60000000</v>
      </c>
      <c r="G16" s="128">
        <f t="shared" si="0"/>
        <v>135000000</v>
      </c>
      <c r="H16" s="85" t="s">
        <v>65</v>
      </c>
    </row>
    <row r="17" spans="1:8">
      <c r="A17" s="83">
        <v>8</v>
      </c>
      <c r="B17" s="83">
        <v>22090108</v>
      </c>
      <c r="C17" s="224" t="s">
        <v>170</v>
      </c>
      <c r="D17" s="225">
        <v>8000000</v>
      </c>
      <c r="E17" s="229">
        <v>2662500</v>
      </c>
      <c r="F17" s="227">
        <v>0</v>
      </c>
      <c r="G17" s="128">
        <f t="shared" si="0"/>
        <v>8000000</v>
      </c>
      <c r="H17" s="85"/>
    </row>
    <row r="18" spans="1:8">
      <c r="A18" s="83">
        <v>9</v>
      </c>
      <c r="B18" s="83">
        <v>22090109</v>
      </c>
      <c r="C18" s="224" t="s">
        <v>171</v>
      </c>
      <c r="D18" s="230">
        <v>0</v>
      </c>
      <c r="E18" s="229">
        <v>0</v>
      </c>
      <c r="F18" s="227">
        <v>0</v>
      </c>
      <c r="G18" s="128">
        <f t="shared" si="0"/>
        <v>0</v>
      </c>
      <c r="H18" s="85"/>
    </row>
    <row r="19" spans="1:8">
      <c r="A19" s="83">
        <v>10</v>
      </c>
      <c r="B19" s="83">
        <v>22090110</v>
      </c>
      <c r="C19" s="224" t="s">
        <v>172</v>
      </c>
      <c r="D19" s="225">
        <v>242200000</v>
      </c>
      <c r="E19" s="226">
        <v>181552750</v>
      </c>
      <c r="F19" s="227">
        <v>0</v>
      </c>
      <c r="G19" s="128">
        <f t="shared" si="0"/>
        <v>242200000</v>
      </c>
      <c r="H19" s="85"/>
    </row>
    <row r="20" spans="1:8" ht="24.75">
      <c r="A20" s="83">
        <v>11</v>
      </c>
      <c r="B20" s="83">
        <v>22090111</v>
      </c>
      <c r="C20" s="231" t="s">
        <v>173</v>
      </c>
      <c r="D20" s="232">
        <v>7200000</v>
      </c>
      <c r="E20" s="233">
        <v>2833000</v>
      </c>
      <c r="F20" s="227">
        <v>0</v>
      </c>
      <c r="G20" s="128">
        <f t="shared" si="0"/>
        <v>7200000</v>
      </c>
      <c r="H20" s="85"/>
    </row>
    <row r="21" spans="1:8" ht="24.75">
      <c r="A21" s="83">
        <v>12</v>
      </c>
      <c r="B21" s="83">
        <v>22090112</v>
      </c>
      <c r="C21" s="231" t="s">
        <v>174</v>
      </c>
      <c r="D21" s="230">
        <v>0</v>
      </c>
      <c r="E21" s="233">
        <v>0</v>
      </c>
      <c r="F21" s="227">
        <v>0</v>
      </c>
      <c r="G21" s="128">
        <f t="shared" si="0"/>
        <v>0</v>
      </c>
      <c r="H21" s="85"/>
    </row>
    <row r="22" spans="1:8">
      <c r="A22" s="83">
        <v>13</v>
      </c>
      <c r="B22" s="83">
        <v>22090113</v>
      </c>
      <c r="C22" s="224" t="s">
        <v>175</v>
      </c>
      <c r="D22" s="230">
        <v>0</v>
      </c>
      <c r="E22" s="233">
        <v>0</v>
      </c>
      <c r="F22" s="227">
        <v>0</v>
      </c>
      <c r="G22" s="128">
        <f t="shared" si="0"/>
        <v>0</v>
      </c>
      <c r="H22" s="85"/>
    </row>
    <row r="23" spans="1:8">
      <c r="A23" s="85"/>
      <c r="B23" s="79"/>
      <c r="C23" s="234" t="s">
        <v>176</v>
      </c>
      <c r="D23" s="235">
        <f>SUM(D10:D22)</f>
        <v>1225000000</v>
      </c>
      <c r="E23" s="235">
        <f>SUM(E10:E22)</f>
        <v>1088426550</v>
      </c>
      <c r="F23" s="125">
        <f>SUM(F10:F22)</f>
        <v>620000000</v>
      </c>
      <c r="G23" s="125">
        <f>SUM(G10:G22)</f>
        <v>1845000000</v>
      </c>
      <c r="H23" s="85"/>
    </row>
    <row r="34" spans="1:8">
      <c r="A34" s="443" t="s">
        <v>150</v>
      </c>
      <c r="B34" s="443"/>
      <c r="C34" s="443"/>
      <c r="D34" s="443"/>
      <c r="E34" s="443"/>
      <c r="F34" s="443"/>
      <c r="G34" s="443"/>
    </row>
    <row r="35" spans="1:8">
      <c r="A35" s="443" t="s">
        <v>151</v>
      </c>
      <c r="B35" s="443"/>
      <c r="C35" s="443"/>
      <c r="D35" s="443"/>
      <c r="E35" s="443"/>
      <c r="F35" s="443"/>
      <c r="G35" s="443"/>
    </row>
    <row r="36" spans="1:8">
      <c r="A36" s="443" t="s">
        <v>152</v>
      </c>
      <c r="B36" s="443"/>
      <c r="C36" s="443"/>
      <c r="D36" s="443"/>
      <c r="E36" s="443"/>
      <c r="F36" s="443"/>
      <c r="G36" s="443"/>
    </row>
    <row r="37" spans="1:8">
      <c r="A37" s="216"/>
      <c r="B37" s="216"/>
      <c r="C37" s="216"/>
      <c r="D37" s="216"/>
      <c r="E37" s="216"/>
      <c r="F37" s="216"/>
      <c r="G37" s="216"/>
    </row>
    <row r="38" spans="1:8">
      <c r="A38" s="217" t="s">
        <v>177</v>
      </c>
      <c r="B38" s="217"/>
      <c r="C38" s="217"/>
      <c r="D38" s="217"/>
      <c r="E38" s="217"/>
      <c r="F38" s="217"/>
      <c r="G38" s="218"/>
    </row>
    <row r="39" spans="1:8">
      <c r="A39" s="218"/>
      <c r="B39" s="216"/>
      <c r="C39" s="218"/>
      <c r="D39" s="218"/>
      <c r="E39" s="218"/>
      <c r="F39" s="218"/>
      <c r="G39" s="218"/>
    </row>
    <row r="40" spans="1:8">
      <c r="A40" s="219" t="s">
        <v>178</v>
      </c>
      <c r="B40" s="219"/>
      <c r="C40" s="219"/>
      <c r="D40" s="218"/>
      <c r="E40" s="218"/>
      <c r="F40" s="218"/>
      <c r="G40" s="218"/>
    </row>
    <row r="41" spans="1:8" ht="36.75">
      <c r="A41" s="220" t="s">
        <v>0</v>
      </c>
      <c r="B41" s="222" t="s">
        <v>155</v>
      </c>
      <c r="C41" s="222" t="s">
        <v>156</v>
      </c>
      <c r="D41" s="222" t="s">
        <v>157</v>
      </c>
      <c r="E41" s="222" t="s">
        <v>158</v>
      </c>
      <c r="F41" s="221" t="s">
        <v>159</v>
      </c>
      <c r="G41" s="221" t="s">
        <v>160</v>
      </c>
      <c r="H41" s="223" t="s">
        <v>161</v>
      </c>
    </row>
    <row r="42" spans="1:8">
      <c r="A42" s="224">
        <v>1</v>
      </c>
      <c r="B42" s="236">
        <v>22090101</v>
      </c>
      <c r="C42" s="237" t="s">
        <v>179</v>
      </c>
      <c r="D42" s="225">
        <v>20000000</v>
      </c>
      <c r="E42" s="229">
        <v>10500000</v>
      </c>
      <c r="F42" s="227">
        <v>0</v>
      </c>
      <c r="G42" s="128">
        <f>D42+F42</f>
        <v>20000000</v>
      </c>
      <c r="H42" s="85"/>
    </row>
    <row r="43" spans="1:8">
      <c r="A43" s="224">
        <v>2</v>
      </c>
      <c r="B43" s="236">
        <v>22090102</v>
      </c>
      <c r="C43" s="237" t="s">
        <v>180</v>
      </c>
      <c r="D43" s="225">
        <v>3000000</v>
      </c>
      <c r="E43" s="233">
        <v>1312500</v>
      </c>
      <c r="F43" s="227">
        <v>0</v>
      </c>
      <c r="G43" s="128">
        <f t="shared" ref="G43:G48" si="1">D43+F43</f>
        <v>3000000</v>
      </c>
      <c r="H43" s="85"/>
    </row>
    <row r="44" spans="1:8">
      <c r="A44" s="224">
        <v>3</v>
      </c>
      <c r="B44" s="236">
        <v>22090103</v>
      </c>
      <c r="C44" s="237" t="s">
        <v>181</v>
      </c>
      <c r="D44" s="225">
        <v>6000000</v>
      </c>
      <c r="E44" s="233">
        <v>4143000</v>
      </c>
      <c r="F44" s="227">
        <v>4000000</v>
      </c>
      <c r="G44" s="128">
        <f t="shared" si="1"/>
        <v>10000000</v>
      </c>
      <c r="H44" s="85" t="s">
        <v>65</v>
      </c>
    </row>
    <row r="45" spans="1:8" ht="23.25">
      <c r="A45" s="224">
        <v>5</v>
      </c>
      <c r="B45" s="236">
        <v>22090105</v>
      </c>
      <c r="C45" s="237" t="s">
        <v>182</v>
      </c>
      <c r="D45" s="225">
        <v>6000000</v>
      </c>
      <c r="E45" s="233">
        <v>4976000</v>
      </c>
      <c r="F45" s="227">
        <v>5000000</v>
      </c>
      <c r="G45" s="128">
        <f t="shared" si="1"/>
        <v>11000000</v>
      </c>
      <c r="H45" s="85" t="s">
        <v>65</v>
      </c>
    </row>
    <row r="46" spans="1:8">
      <c r="A46" s="224">
        <v>6</v>
      </c>
      <c r="B46" s="236">
        <v>22090106</v>
      </c>
      <c r="C46" s="237" t="s">
        <v>183</v>
      </c>
      <c r="D46" s="225">
        <v>5000000</v>
      </c>
      <c r="E46" s="233">
        <v>2437500</v>
      </c>
      <c r="F46" s="227">
        <v>0</v>
      </c>
      <c r="G46" s="128">
        <f t="shared" si="1"/>
        <v>5000000</v>
      </c>
      <c r="H46" s="85"/>
    </row>
    <row r="47" spans="1:8">
      <c r="A47" s="224">
        <v>7</v>
      </c>
      <c r="B47" s="236">
        <v>22090107</v>
      </c>
      <c r="C47" s="238" t="s">
        <v>184</v>
      </c>
      <c r="D47" s="225">
        <v>5000000</v>
      </c>
      <c r="E47" s="226">
        <v>2625000</v>
      </c>
      <c r="F47" s="227">
        <v>0</v>
      </c>
      <c r="G47" s="128">
        <f t="shared" si="1"/>
        <v>5000000</v>
      </c>
      <c r="H47" s="85"/>
    </row>
    <row r="48" spans="1:8">
      <c r="A48" s="224">
        <v>8</v>
      </c>
      <c r="B48" s="239">
        <v>22090108</v>
      </c>
      <c r="C48" s="112" t="s">
        <v>185</v>
      </c>
      <c r="D48" s="240">
        <v>5000000</v>
      </c>
      <c r="E48" s="233">
        <v>4845500</v>
      </c>
      <c r="F48" s="227">
        <v>3000000</v>
      </c>
      <c r="G48" s="128">
        <f t="shared" si="1"/>
        <v>8000000</v>
      </c>
      <c r="H48" s="85" t="s">
        <v>65</v>
      </c>
    </row>
    <row r="49" spans="1:8">
      <c r="A49" s="85"/>
      <c r="B49" s="241"/>
      <c r="C49" s="242" t="s">
        <v>176</v>
      </c>
      <c r="D49" s="235">
        <f>SUM(D42:D48)</f>
        <v>50000000</v>
      </c>
      <c r="E49" s="243">
        <f>SUM(E42:E48)</f>
        <v>30839500</v>
      </c>
      <c r="F49" s="125">
        <f>SUM(F42:F48)</f>
        <v>12000000</v>
      </c>
      <c r="G49" s="125">
        <f>SUM(G42:G48)</f>
        <v>62000000</v>
      </c>
      <c r="H49" s="85"/>
    </row>
    <row r="66" spans="1:8">
      <c r="A66" s="443" t="s">
        <v>150</v>
      </c>
      <c r="B66" s="443"/>
      <c r="C66" s="443"/>
      <c r="D66" s="443"/>
      <c r="E66" s="443"/>
      <c r="F66" s="443"/>
      <c r="G66" s="443"/>
    </row>
    <row r="67" spans="1:8">
      <c r="A67" s="443" t="s">
        <v>151</v>
      </c>
      <c r="B67" s="443"/>
      <c r="C67" s="443"/>
      <c r="D67" s="443"/>
      <c r="E67" s="443"/>
      <c r="F67" s="443"/>
      <c r="G67" s="443"/>
    </row>
    <row r="68" spans="1:8">
      <c r="A68" s="443" t="s">
        <v>152</v>
      </c>
      <c r="B68" s="443"/>
      <c r="C68" s="443"/>
      <c r="D68" s="443"/>
      <c r="E68" s="443"/>
      <c r="F68" s="443"/>
      <c r="G68" s="443"/>
    </row>
    <row r="69" spans="1:8">
      <c r="A69" s="216"/>
      <c r="B69" s="216"/>
      <c r="C69" s="216"/>
      <c r="D69" s="216"/>
      <c r="E69" s="216"/>
      <c r="F69" s="216"/>
      <c r="G69" s="216"/>
    </row>
    <row r="70" spans="1:8">
      <c r="A70" s="217" t="s">
        <v>186</v>
      </c>
      <c r="B70" s="217"/>
      <c r="C70" s="217"/>
      <c r="D70" s="217"/>
      <c r="E70" s="217"/>
      <c r="F70" s="217"/>
      <c r="G70" s="218"/>
    </row>
    <row r="71" spans="1:8">
      <c r="A71" s="218"/>
      <c r="B71" s="216"/>
      <c r="C71" s="218"/>
      <c r="D71" s="218"/>
      <c r="E71" s="218"/>
      <c r="F71" s="218"/>
      <c r="G71" s="218"/>
    </row>
    <row r="72" spans="1:8">
      <c r="A72" s="219" t="s">
        <v>187</v>
      </c>
      <c r="B72" s="219"/>
      <c r="C72" s="219"/>
      <c r="D72" s="218"/>
      <c r="E72" s="218"/>
      <c r="F72" s="218"/>
      <c r="G72" s="218"/>
    </row>
    <row r="73" spans="1:8" ht="36.75">
      <c r="A73" s="220" t="s">
        <v>0</v>
      </c>
      <c r="B73" s="222" t="s">
        <v>155</v>
      </c>
      <c r="C73" s="222" t="s">
        <v>156</v>
      </c>
      <c r="D73" s="222" t="s">
        <v>157</v>
      </c>
      <c r="E73" s="222" t="s">
        <v>158</v>
      </c>
      <c r="F73" s="221" t="s">
        <v>159</v>
      </c>
      <c r="G73" s="221" t="s">
        <v>160</v>
      </c>
      <c r="H73" s="223" t="s">
        <v>161</v>
      </c>
    </row>
    <row r="74" spans="1:8" ht="24">
      <c r="A74" s="224">
        <v>1</v>
      </c>
      <c r="B74" s="185">
        <v>22090101</v>
      </c>
      <c r="C74" s="186" t="s">
        <v>188</v>
      </c>
      <c r="D74" s="240">
        <v>220000000</v>
      </c>
      <c r="E74" s="244">
        <v>0</v>
      </c>
      <c r="F74" s="244">
        <v>0</v>
      </c>
      <c r="G74" s="128">
        <f t="shared" ref="G74:G89" si="2">D74+F74</f>
        <v>220000000</v>
      </c>
      <c r="H74" s="85"/>
    </row>
    <row r="75" spans="1:8" ht="24">
      <c r="A75" s="224">
        <v>2</v>
      </c>
      <c r="B75" s="185">
        <v>22090102</v>
      </c>
      <c r="C75" s="186" t="s">
        <v>189</v>
      </c>
      <c r="D75" s="245">
        <v>0</v>
      </c>
      <c r="E75" s="244">
        <v>0</v>
      </c>
      <c r="F75" s="244">
        <v>0</v>
      </c>
      <c r="G75" s="128">
        <f t="shared" si="2"/>
        <v>0</v>
      </c>
      <c r="H75" s="85"/>
    </row>
    <row r="76" spans="1:8">
      <c r="A76" s="224">
        <v>3</v>
      </c>
      <c r="B76" s="185">
        <v>22090103</v>
      </c>
      <c r="C76" s="186" t="s">
        <v>190</v>
      </c>
      <c r="D76" s="240">
        <v>10000000</v>
      </c>
      <c r="E76" s="244">
        <v>0</v>
      </c>
      <c r="F76" s="244">
        <v>0</v>
      </c>
      <c r="G76" s="128">
        <f t="shared" si="2"/>
        <v>10000000</v>
      </c>
      <c r="H76" s="85"/>
    </row>
    <row r="77" spans="1:8">
      <c r="A77" s="224">
        <v>4</v>
      </c>
      <c r="B77" s="185">
        <v>22090104</v>
      </c>
      <c r="C77" s="186" t="s">
        <v>191</v>
      </c>
      <c r="D77" s="240">
        <v>50000000</v>
      </c>
      <c r="E77" s="244">
        <v>900000</v>
      </c>
      <c r="F77" s="244">
        <v>150000000</v>
      </c>
      <c r="G77" s="128">
        <f t="shared" si="2"/>
        <v>200000000</v>
      </c>
      <c r="H77" s="85" t="s">
        <v>65</v>
      </c>
    </row>
    <row r="78" spans="1:8" ht="24">
      <c r="A78" s="224">
        <v>5</v>
      </c>
      <c r="B78" s="185">
        <v>22090105</v>
      </c>
      <c r="C78" s="186" t="s">
        <v>192</v>
      </c>
      <c r="D78" s="240">
        <v>5000000</v>
      </c>
      <c r="E78" s="244">
        <v>0</v>
      </c>
      <c r="F78" s="244">
        <v>0</v>
      </c>
      <c r="G78" s="128">
        <f t="shared" si="2"/>
        <v>5000000</v>
      </c>
      <c r="H78" s="85"/>
    </row>
    <row r="79" spans="1:8" ht="24">
      <c r="A79" s="224">
        <v>6</v>
      </c>
      <c r="B79" s="185">
        <v>22090106</v>
      </c>
      <c r="C79" s="186" t="s">
        <v>193</v>
      </c>
      <c r="D79" s="240">
        <v>121000000</v>
      </c>
      <c r="E79" s="244">
        <v>0</v>
      </c>
      <c r="F79" s="244">
        <v>0</v>
      </c>
      <c r="G79" s="128">
        <f t="shared" si="2"/>
        <v>121000000</v>
      </c>
      <c r="H79" s="85"/>
    </row>
    <row r="80" spans="1:8" ht="24">
      <c r="A80" s="224">
        <v>7</v>
      </c>
      <c r="B80" s="185">
        <v>22090107</v>
      </c>
      <c r="C80" s="186" t="s">
        <v>194</v>
      </c>
      <c r="D80" s="240">
        <v>20000000</v>
      </c>
      <c r="E80" s="244">
        <v>0</v>
      </c>
      <c r="F80" s="244">
        <v>0</v>
      </c>
      <c r="G80" s="128">
        <f t="shared" si="2"/>
        <v>20000000</v>
      </c>
      <c r="H80" s="85"/>
    </row>
    <row r="81" spans="1:8">
      <c r="A81" s="224">
        <v>8</v>
      </c>
      <c r="B81" s="185">
        <v>22090108</v>
      </c>
      <c r="C81" s="186" t="s">
        <v>195</v>
      </c>
      <c r="D81" s="240">
        <v>10000000</v>
      </c>
      <c r="E81" s="244">
        <v>0</v>
      </c>
      <c r="F81" s="244">
        <v>0</v>
      </c>
      <c r="G81" s="128">
        <f t="shared" si="2"/>
        <v>10000000</v>
      </c>
      <c r="H81" s="85"/>
    </row>
    <row r="82" spans="1:8">
      <c r="A82" s="224">
        <v>9</v>
      </c>
      <c r="B82" s="185">
        <v>22090109</v>
      </c>
      <c r="C82" s="186" t="s">
        <v>196</v>
      </c>
      <c r="D82" s="246">
        <v>25000000</v>
      </c>
      <c r="E82" s="244">
        <v>0</v>
      </c>
      <c r="F82" s="244">
        <v>0</v>
      </c>
      <c r="G82" s="128">
        <f t="shared" si="2"/>
        <v>25000000</v>
      </c>
      <c r="H82" s="85"/>
    </row>
    <row r="83" spans="1:8">
      <c r="A83" s="224">
        <v>10</v>
      </c>
      <c r="B83" s="185">
        <v>22090110</v>
      </c>
      <c r="C83" s="186" t="s">
        <v>197</v>
      </c>
      <c r="D83" s="245">
        <v>0</v>
      </c>
      <c r="E83" s="244">
        <v>0</v>
      </c>
      <c r="F83" s="244">
        <v>0</v>
      </c>
      <c r="G83" s="128">
        <f t="shared" si="2"/>
        <v>0</v>
      </c>
      <c r="H83" s="85"/>
    </row>
    <row r="84" spans="1:8" ht="16.5" customHeight="1">
      <c r="A84" s="224">
        <v>11</v>
      </c>
      <c r="B84" s="185">
        <v>22090111</v>
      </c>
      <c r="C84" s="186" t="s">
        <v>198</v>
      </c>
      <c r="D84" s="240">
        <v>20000000</v>
      </c>
      <c r="E84" s="244">
        <v>0</v>
      </c>
      <c r="F84" s="244">
        <v>0</v>
      </c>
      <c r="G84" s="128">
        <f t="shared" si="2"/>
        <v>20000000</v>
      </c>
      <c r="H84" s="85"/>
    </row>
    <row r="85" spans="1:8">
      <c r="A85" s="224">
        <v>12</v>
      </c>
      <c r="B85" s="185">
        <v>22090112</v>
      </c>
      <c r="C85" s="186" t="s">
        <v>115</v>
      </c>
      <c r="D85" s="240">
        <v>20000000</v>
      </c>
      <c r="E85" s="244">
        <v>0</v>
      </c>
      <c r="F85" s="244">
        <v>0</v>
      </c>
      <c r="G85" s="128">
        <v>0</v>
      </c>
      <c r="H85" s="85" t="s">
        <v>199</v>
      </c>
    </row>
    <row r="86" spans="1:8">
      <c r="A86" s="224">
        <v>13</v>
      </c>
      <c r="B86" s="185">
        <v>22090113</v>
      </c>
      <c r="C86" s="186" t="s">
        <v>200</v>
      </c>
      <c r="D86" s="240">
        <v>75000000</v>
      </c>
      <c r="E86" s="244">
        <v>0</v>
      </c>
      <c r="F86" s="244">
        <v>200000000</v>
      </c>
      <c r="G86" s="128">
        <f t="shared" si="2"/>
        <v>275000000</v>
      </c>
      <c r="H86" s="85" t="s">
        <v>65</v>
      </c>
    </row>
    <row r="87" spans="1:8">
      <c r="A87" s="224">
        <v>14</v>
      </c>
      <c r="B87" s="185">
        <v>22090114</v>
      </c>
      <c r="C87" s="186" t="s">
        <v>201</v>
      </c>
      <c r="D87" s="240">
        <v>30000000</v>
      </c>
      <c r="E87" s="247">
        <v>0</v>
      </c>
      <c r="F87" s="244">
        <v>0</v>
      </c>
      <c r="G87" s="128">
        <f t="shared" si="2"/>
        <v>30000000</v>
      </c>
      <c r="H87" s="85"/>
    </row>
    <row r="88" spans="1:8">
      <c r="A88" s="224">
        <v>15</v>
      </c>
      <c r="B88" s="185">
        <v>22090115</v>
      </c>
      <c r="C88" s="186" t="s">
        <v>202</v>
      </c>
      <c r="D88" s="245">
        <v>0</v>
      </c>
      <c r="E88" s="247">
        <v>0</v>
      </c>
      <c r="F88" s="247">
        <v>0</v>
      </c>
      <c r="G88" s="128">
        <f t="shared" si="2"/>
        <v>0</v>
      </c>
      <c r="H88" s="85"/>
    </row>
    <row r="89" spans="1:8" ht="24">
      <c r="A89" s="224">
        <v>16</v>
      </c>
      <c r="B89" s="185">
        <v>22090116</v>
      </c>
      <c r="C89" s="186" t="s">
        <v>203</v>
      </c>
      <c r="D89" s="240">
        <v>85000000</v>
      </c>
      <c r="E89" s="247">
        <v>35947800</v>
      </c>
      <c r="F89" s="247">
        <v>0</v>
      </c>
      <c r="G89" s="128">
        <f t="shared" si="2"/>
        <v>85000000</v>
      </c>
      <c r="H89" s="85"/>
    </row>
    <row r="90" spans="1:8">
      <c r="A90" s="224">
        <v>17</v>
      </c>
      <c r="B90" s="185">
        <v>22090117</v>
      </c>
      <c r="C90" s="186" t="s">
        <v>116</v>
      </c>
      <c r="D90" s="240">
        <v>200000000</v>
      </c>
      <c r="E90" s="247">
        <v>0</v>
      </c>
      <c r="F90" s="247">
        <v>0</v>
      </c>
      <c r="G90" s="128">
        <v>0</v>
      </c>
      <c r="H90" s="85" t="s">
        <v>199</v>
      </c>
    </row>
    <row r="91" spans="1:8">
      <c r="A91" s="85"/>
      <c r="B91" s="248"/>
      <c r="C91" s="242" t="s">
        <v>176</v>
      </c>
      <c r="D91" s="235">
        <f>SUM(D74:D90)</f>
        <v>891000000</v>
      </c>
      <c r="E91" s="235">
        <f>SUM(E74:E90)</f>
        <v>36847800</v>
      </c>
      <c r="F91" s="249">
        <f>SUM(F74:F86)</f>
        <v>350000000</v>
      </c>
      <c r="G91" s="125">
        <f>SUM(G74:G90)</f>
        <v>1021000000</v>
      </c>
      <c r="H91" s="85"/>
    </row>
    <row r="95" spans="1:8">
      <c r="A95" s="443" t="s">
        <v>150</v>
      </c>
      <c r="B95" s="443"/>
      <c r="C95" s="443"/>
      <c r="D95" s="443"/>
      <c r="E95" s="443"/>
      <c r="F95" s="443"/>
      <c r="G95" s="443"/>
    </row>
    <row r="96" spans="1:8">
      <c r="A96" s="443" t="s">
        <v>151</v>
      </c>
      <c r="B96" s="443"/>
      <c r="C96" s="443"/>
      <c r="D96" s="443"/>
      <c r="E96" s="443"/>
      <c r="F96" s="443"/>
      <c r="G96" s="443"/>
    </row>
    <row r="97" spans="1:8">
      <c r="A97" s="443" t="s">
        <v>152</v>
      </c>
      <c r="B97" s="443"/>
      <c r="C97" s="443"/>
      <c r="D97" s="443"/>
      <c r="E97" s="443"/>
      <c r="F97" s="443"/>
      <c r="G97" s="443"/>
    </row>
    <row r="98" spans="1:8">
      <c r="A98" s="216"/>
      <c r="B98" s="216"/>
      <c r="C98" s="216"/>
      <c r="D98" s="216"/>
      <c r="E98" s="216"/>
      <c r="F98" s="216"/>
      <c r="G98" s="216"/>
    </row>
    <row r="99" spans="1:8">
      <c r="A99" s="217" t="s">
        <v>204</v>
      </c>
      <c r="B99" s="217"/>
      <c r="C99" s="217"/>
      <c r="D99" s="217"/>
      <c r="E99" s="217"/>
      <c r="F99" s="217"/>
      <c r="G99" s="218"/>
    </row>
    <row r="100" spans="1:8">
      <c r="A100" s="218"/>
      <c r="B100" s="216"/>
      <c r="C100" s="218"/>
      <c r="D100" s="218"/>
      <c r="E100" s="218"/>
      <c r="F100" s="218"/>
      <c r="G100" s="218"/>
    </row>
    <row r="101" spans="1:8">
      <c r="A101" s="219" t="s">
        <v>205</v>
      </c>
      <c r="B101" s="219"/>
      <c r="C101" s="219"/>
      <c r="D101" s="218"/>
      <c r="E101" s="218"/>
      <c r="F101" s="218"/>
      <c r="G101" s="218"/>
    </row>
    <row r="102" spans="1:8" ht="36.75">
      <c r="A102" s="220" t="s">
        <v>0</v>
      </c>
      <c r="B102" s="222" t="s">
        <v>155</v>
      </c>
      <c r="C102" s="222" t="s">
        <v>156</v>
      </c>
      <c r="D102" s="222" t="s">
        <v>157</v>
      </c>
      <c r="E102" s="222" t="s">
        <v>158</v>
      </c>
      <c r="F102" s="221" t="s">
        <v>159</v>
      </c>
      <c r="G102" s="221" t="s">
        <v>160</v>
      </c>
      <c r="H102" s="223" t="s">
        <v>161</v>
      </c>
    </row>
    <row r="103" spans="1:8">
      <c r="A103" s="224">
        <v>1</v>
      </c>
      <c r="B103" s="171">
        <v>22090101</v>
      </c>
      <c r="C103" s="250" t="s">
        <v>206</v>
      </c>
      <c r="D103" s="225">
        <v>4436850</v>
      </c>
      <c r="E103" s="229">
        <v>0</v>
      </c>
      <c r="F103" s="233">
        <v>0</v>
      </c>
      <c r="G103" s="128">
        <f>D103+F103</f>
        <v>4436850</v>
      </c>
      <c r="H103" s="85"/>
    </row>
    <row r="104" spans="1:8" ht="24">
      <c r="A104" s="224">
        <v>2</v>
      </c>
      <c r="B104" s="171">
        <v>22090102</v>
      </c>
      <c r="C104" s="250" t="s">
        <v>105</v>
      </c>
      <c r="D104" s="225">
        <v>10000000</v>
      </c>
      <c r="E104" s="229">
        <v>0</v>
      </c>
      <c r="F104" s="233">
        <v>0</v>
      </c>
      <c r="G104" s="128">
        <v>0</v>
      </c>
      <c r="H104" s="85" t="s">
        <v>199</v>
      </c>
    </row>
    <row r="105" spans="1:8">
      <c r="A105" s="224">
        <v>3</v>
      </c>
      <c r="B105" s="171">
        <v>22090103</v>
      </c>
      <c r="C105" s="250" t="s">
        <v>207</v>
      </c>
      <c r="D105" s="225">
        <v>650000</v>
      </c>
      <c r="E105" s="229">
        <v>0</v>
      </c>
      <c r="F105" s="233">
        <v>0</v>
      </c>
      <c r="G105" s="128">
        <f t="shared" ref="G105:G115" si="3">D105+F105</f>
        <v>650000</v>
      </c>
      <c r="H105" s="85"/>
    </row>
    <row r="106" spans="1:8">
      <c r="A106" s="224">
        <v>4</v>
      </c>
      <c r="B106" s="171">
        <v>22090104</v>
      </c>
      <c r="C106" s="250" t="s">
        <v>208</v>
      </c>
      <c r="D106" s="225">
        <v>2500000</v>
      </c>
      <c r="E106" s="229">
        <v>0</v>
      </c>
      <c r="F106" s="233">
        <v>0</v>
      </c>
      <c r="G106" s="128">
        <f t="shared" si="3"/>
        <v>2500000</v>
      </c>
      <c r="H106" s="85"/>
    </row>
    <row r="107" spans="1:8">
      <c r="A107" s="224">
        <v>5</v>
      </c>
      <c r="B107" s="171">
        <v>22090105</v>
      </c>
      <c r="C107" s="250" t="s">
        <v>209</v>
      </c>
      <c r="D107" s="225">
        <v>2213150</v>
      </c>
      <c r="E107" s="229">
        <v>0</v>
      </c>
      <c r="F107" s="233">
        <v>0</v>
      </c>
      <c r="G107" s="128">
        <f t="shared" si="3"/>
        <v>2213150</v>
      </c>
      <c r="H107" s="85"/>
    </row>
    <row r="108" spans="1:8">
      <c r="A108" s="224">
        <v>6</v>
      </c>
      <c r="B108" s="171">
        <v>22090106</v>
      </c>
      <c r="C108" s="250" t="s">
        <v>210</v>
      </c>
      <c r="D108" s="230">
        <v>0</v>
      </c>
      <c r="E108" s="229">
        <v>0</v>
      </c>
      <c r="F108" s="233">
        <v>0</v>
      </c>
      <c r="G108" s="128">
        <f t="shared" si="3"/>
        <v>0</v>
      </c>
      <c r="H108" s="85"/>
    </row>
    <row r="109" spans="1:8">
      <c r="A109" s="224">
        <v>7</v>
      </c>
      <c r="B109" s="171">
        <v>22090107</v>
      </c>
      <c r="C109" s="250" t="s">
        <v>211</v>
      </c>
      <c r="D109" s="225">
        <v>700000</v>
      </c>
      <c r="E109" s="229">
        <v>0</v>
      </c>
      <c r="F109" s="233">
        <v>0</v>
      </c>
      <c r="G109" s="128">
        <f t="shared" si="3"/>
        <v>700000</v>
      </c>
      <c r="H109" s="85"/>
    </row>
    <row r="110" spans="1:8" ht="36">
      <c r="A110" s="224">
        <v>8</v>
      </c>
      <c r="B110" s="171">
        <v>22090108</v>
      </c>
      <c r="C110" s="250" t="s">
        <v>212</v>
      </c>
      <c r="D110" s="225">
        <v>15000000</v>
      </c>
      <c r="E110" s="229">
        <v>6495000</v>
      </c>
      <c r="F110" s="227">
        <v>5000000</v>
      </c>
      <c r="G110" s="128">
        <f t="shared" si="3"/>
        <v>20000000</v>
      </c>
      <c r="H110" s="83" t="s">
        <v>213</v>
      </c>
    </row>
    <row r="111" spans="1:8">
      <c r="A111" s="224">
        <v>9</v>
      </c>
      <c r="B111" s="171">
        <v>22090109</v>
      </c>
      <c r="C111" s="250" t="s">
        <v>214</v>
      </c>
      <c r="D111" s="230">
        <v>0</v>
      </c>
      <c r="E111" s="229">
        <v>0</v>
      </c>
      <c r="F111" s="227">
        <v>0</v>
      </c>
      <c r="G111" s="128">
        <f t="shared" si="3"/>
        <v>0</v>
      </c>
      <c r="H111" s="85"/>
    </row>
    <row r="112" spans="1:8">
      <c r="A112" s="224">
        <v>10</v>
      </c>
      <c r="B112" s="171">
        <v>22090110</v>
      </c>
      <c r="C112" s="250" t="s">
        <v>215</v>
      </c>
      <c r="D112" s="225">
        <v>15000000</v>
      </c>
      <c r="E112" s="233">
        <v>0</v>
      </c>
      <c r="F112" s="227">
        <v>0</v>
      </c>
      <c r="G112" s="128">
        <f t="shared" si="3"/>
        <v>15000000</v>
      </c>
      <c r="H112" s="85"/>
    </row>
    <row r="113" spans="1:8">
      <c r="A113" s="224">
        <v>11</v>
      </c>
      <c r="B113" s="171">
        <v>22090111</v>
      </c>
      <c r="C113" s="250" t="s">
        <v>216</v>
      </c>
      <c r="D113" s="225">
        <v>1000000</v>
      </c>
      <c r="E113" s="233">
        <v>0</v>
      </c>
      <c r="F113" s="227">
        <v>0</v>
      </c>
      <c r="G113" s="128">
        <f t="shared" si="3"/>
        <v>1000000</v>
      </c>
      <c r="H113" s="85"/>
    </row>
    <row r="114" spans="1:8" ht="24">
      <c r="A114" s="224">
        <v>12</v>
      </c>
      <c r="B114" s="171">
        <v>22090112</v>
      </c>
      <c r="C114" s="250" t="s">
        <v>217</v>
      </c>
      <c r="D114" s="225">
        <v>2000000</v>
      </c>
      <c r="E114" s="233">
        <v>0</v>
      </c>
      <c r="F114" s="227">
        <v>0</v>
      </c>
      <c r="G114" s="128">
        <f t="shared" si="3"/>
        <v>2000000</v>
      </c>
      <c r="H114" s="85"/>
    </row>
    <row r="115" spans="1:8" ht="24">
      <c r="A115" s="224">
        <v>13</v>
      </c>
      <c r="B115" s="171">
        <v>22090113</v>
      </c>
      <c r="C115" s="250" t="s">
        <v>218</v>
      </c>
      <c r="D115" s="230">
        <v>0</v>
      </c>
      <c r="E115" s="233">
        <v>0</v>
      </c>
      <c r="F115" s="227">
        <v>0</v>
      </c>
      <c r="G115" s="128">
        <f t="shared" si="3"/>
        <v>0</v>
      </c>
      <c r="H115" s="85"/>
    </row>
    <row r="116" spans="1:8" ht="24">
      <c r="A116" s="224">
        <v>14</v>
      </c>
      <c r="B116" s="171">
        <v>22090114</v>
      </c>
      <c r="C116" s="250" t="s">
        <v>219</v>
      </c>
      <c r="D116" s="230">
        <v>0</v>
      </c>
      <c r="E116" s="251">
        <v>0</v>
      </c>
      <c r="F116" s="227"/>
      <c r="G116" s="128"/>
      <c r="H116" s="85"/>
    </row>
    <row r="117" spans="1:8">
      <c r="A117" s="85"/>
      <c r="B117" s="248"/>
      <c r="C117" s="242" t="s">
        <v>176</v>
      </c>
      <c r="D117" s="235">
        <f>SUM(D103:D116)</f>
        <v>53500000</v>
      </c>
      <c r="E117" s="141">
        <f>SUM(E103:E116)</f>
        <v>6495000</v>
      </c>
      <c r="F117" s="125">
        <f>SUM(F103:F116)</f>
        <v>5000000</v>
      </c>
      <c r="G117" s="125">
        <f>SUM(G103:G116)</f>
        <v>48500000</v>
      </c>
      <c r="H117" s="85"/>
    </row>
    <row r="124" spans="1:8">
      <c r="A124" s="443" t="s">
        <v>150</v>
      </c>
      <c r="B124" s="443"/>
      <c r="C124" s="443"/>
      <c r="D124" s="443"/>
      <c r="E124" s="443"/>
      <c r="F124" s="443"/>
      <c r="G124" s="443"/>
    </row>
    <row r="125" spans="1:8">
      <c r="A125" s="443" t="s">
        <v>151</v>
      </c>
      <c r="B125" s="443"/>
      <c r="C125" s="443"/>
      <c r="D125" s="443"/>
      <c r="E125" s="443"/>
      <c r="F125" s="443"/>
      <c r="G125" s="443"/>
    </row>
    <row r="126" spans="1:8">
      <c r="A126" s="443" t="s">
        <v>152</v>
      </c>
      <c r="B126" s="443"/>
      <c r="C126" s="443"/>
      <c r="D126" s="443"/>
      <c r="E126" s="443"/>
      <c r="F126" s="443"/>
      <c r="G126" s="443"/>
    </row>
    <row r="127" spans="1:8">
      <c r="A127" s="367"/>
      <c r="B127" s="367"/>
      <c r="C127" s="367"/>
      <c r="D127" s="367"/>
      <c r="E127" s="367"/>
      <c r="F127" s="367"/>
      <c r="G127" s="367"/>
    </row>
    <row r="128" spans="1:8">
      <c r="A128" s="217" t="s">
        <v>599</v>
      </c>
      <c r="B128" s="217"/>
      <c r="C128" s="217"/>
      <c r="D128" s="217"/>
      <c r="E128" s="217"/>
      <c r="F128" s="217"/>
      <c r="G128" s="218"/>
    </row>
    <row r="129" spans="1:8">
      <c r="A129" s="218"/>
      <c r="B129" s="367"/>
      <c r="C129" s="218"/>
      <c r="D129" s="218"/>
      <c r="E129" s="218"/>
      <c r="F129" s="218"/>
      <c r="G129" s="218"/>
    </row>
    <row r="130" spans="1:8">
      <c r="A130" s="219" t="s">
        <v>598</v>
      </c>
      <c r="B130" s="219"/>
      <c r="C130" s="219"/>
      <c r="D130" s="218"/>
      <c r="E130" s="218"/>
      <c r="F130" s="218"/>
      <c r="G130" s="218"/>
    </row>
    <row r="131" spans="1:8" ht="36.75">
      <c r="A131" s="220" t="s">
        <v>0</v>
      </c>
      <c r="B131" s="222" t="s">
        <v>155</v>
      </c>
      <c r="C131" s="222" t="s">
        <v>156</v>
      </c>
      <c r="D131" s="222" t="s">
        <v>157</v>
      </c>
      <c r="E131" s="222" t="s">
        <v>158</v>
      </c>
      <c r="F131" s="221" t="s">
        <v>159</v>
      </c>
      <c r="G131" s="221" t="s">
        <v>160</v>
      </c>
      <c r="H131" s="223" t="s">
        <v>161</v>
      </c>
    </row>
    <row r="132" spans="1:8" ht="24">
      <c r="A132" s="224">
        <v>1</v>
      </c>
      <c r="B132" s="171">
        <v>22090101</v>
      </c>
      <c r="C132" s="250" t="s">
        <v>600</v>
      </c>
      <c r="D132" s="225">
        <v>600000000</v>
      </c>
      <c r="E132" s="227">
        <v>284978966.30000001</v>
      </c>
      <c r="F132" s="227">
        <v>300000000</v>
      </c>
      <c r="G132" s="128">
        <f>D132+F132</f>
        <v>900000000</v>
      </c>
      <c r="H132" s="228" t="s">
        <v>65</v>
      </c>
    </row>
    <row r="133" spans="1:8">
      <c r="A133" s="224">
        <v>2</v>
      </c>
      <c r="B133" s="171">
        <v>22090102</v>
      </c>
      <c r="C133" s="250" t="s">
        <v>601</v>
      </c>
      <c r="D133" s="230">
        <v>0</v>
      </c>
      <c r="E133" s="227">
        <v>0</v>
      </c>
      <c r="F133" s="227">
        <v>0</v>
      </c>
      <c r="G133" s="128">
        <f t="shared" ref="G133:G141" si="4">D133+F133</f>
        <v>0</v>
      </c>
      <c r="H133" s="85"/>
    </row>
    <row r="134" spans="1:8" ht="36">
      <c r="A134" s="224">
        <v>3</v>
      </c>
      <c r="B134" s="171">
        <v>22090103</v>
      </c>
      <c r="C134" s="250" t="s">
        <v>602</v>
      </c>
      <c r="D134" s="230">
        <v>0</v>
      </c>
      <c r="E134" s="227">
        <v>0</v>
      </c>
      <c r="F134" s="227">
        <v>0</v>
      </c>
      <c r="G134" s="128">
        <f t="shared" si="4"/>
        <v>0</v>
      </c>
      <c r="H134" s="85"/>
    </row>
    <row r="135" spans="1:8" ht="26.25" customHeight="1">
      <c r="A135" s="224">
        <v>4</v>
      </c>
      <c r="B135" s="171">
        <v>22090104</v>
      </c>
      <c r="C135" s="250" t="s">
        <v>603</v>
      </c>
      <c r="D135" s="230">
        <v>0</v>
      </c>
      <c r="E135" s="227">
        <v>0</v>
      </c>
      <c r="F135" s="227">
        <v>0</v>
      </c>
      <c r="G135" s="128">
        <f t="shared" si="4"/>
        <v>0</v>
      </c>
      <c r="H135" s="85"/>
    </row>
    <row r="136" spans="1:8">
      <c r="A136" s="224">
        <v>5</v>
      </c>
      <c r="B136" s="171">
        <v>22090105</v>
      </c>
      <c r="C136" s="250" t="s">
        <v>604</v>
      </c>
      <c r="D136" s="230">
        <v>0</v>
      </c>
      <c r="E136" s="227">
        <v>0</v>
      </c>
      <c r="F136" s="227">
        <v>0</v>
      </c>
      <c r="G136" s="128">
        <f t="shared" si="4"/>
        <v>0</v>
      </c>
      <c r="H136" s="85"/>
    </row>
    <row r="137" spans="1:8" ht="24">
      <c r="A137" s="224">
        <v>6</v>
      </c>
      <c r="B137" s="171">
        <v>22090106</v>
      </c>
      <c r="C137" s="250" t="s">
        <v>605</v>
      </c>
      <c r="D137" s="230">
        <v>0</v>
      </c>
      <c r="E137" s="227">
        <v>0</v>
      </c>
      <c r="F137" s="227">
        <v>0</v>
      </c>
      <c r="G137" s="128">
        <f t="shared" si="4"/>
        <v>0</v>
      </c>
      <c r="H137" s="85"/>
    </row>
    <row r="138" spans="1:8" ht="24">
      <c r="A138" s="224">
        <v>7</v>
      </c>
      <c r="B138" s="171">
        <v>22090107</v>
      </c>
      <c r="C138" s="250" t="s">
        <v>606</v>
      </c>
      <c r="D138" s="230">
        <v>0</v>
      </c>
      <c r="E138" s="227">
        <v>0</v>
      </c>
      <c r="F138" s="227">
        <v>0</v>
      </c>
      <c r="G138" s="128">
        <f t="shared" si="4"/>
        <v>0</v>
      </c>
      <c r="H138" s="85"/>
    </row>
    <row r="139" spans="1:8">
      <c r="A139" s="224">
        <v>8</v>
      </c>
      <c r="B139" s="171">
        <v>22090108</v>
      </c>
      <c r="C139" s="250" t="s">
        <v>607</v>
      </c>
      <c r="D139" s="225">
        <v>70000000</v>
      </c>
      <c r="E139" s="227">
        <v>0</v>
      </c>
      <c r="F139" s="227">
        <v>0</v>
      </c>
      <c r="G139" s="128">
        <f t="shared" si="4"/>
        <v>70000000</v>
      </c>
      <c r="H139" s="85"/>
    </row>
    <row r="140" spans="1:8">
      <c r="A140" s="224">
        <v>9</v>
      </c>
      <c r="B140" s="171">
        <v>22090109</v>
      </c>
      <c r="C140" s="250" t="s">
        <v>608</v>
      </c>
      <c r="D140" s="230">
        <v>0</v>
      </c>
      <c r="E140" s="227">
        <v>0</v>
      </c>
      <c r="F140" s="227">
        <v>0</v>
      </c>
      <c r="G140" s="128">
        <f t="shared" si="4"/>
        <v>0</v>
      </c>
      <c r="H140" s="85"/>
    </row>
    <row r="141" spans="1:8">
      <c r="A141" s="224">
        <v>10</v>
      </c>
      <c r="B141" s="171">
        <v>22090110</v>
      </c>
      <c r="C141" s="250" t="s">
        <v>609</v>
      </c>
      <c r="D141" s="230">
        <v>0</v>
      </c>
      <c r="E141" s="227">
        <v>0</v>
      </c>
      <c r="F141" s="227">
        <v>0</v>
      </c>
      <c r="G141" s="128">
        <f t="shared" si="4"/>
        <v>0</v>
      </c>
      <c r="H141" s="85"/>
    </row>
    <row r="142" spans="1:8">
      <c r="A142" s="85"/>
      <c r="B142" s="248"/>
      <c r="C142" s="242" t="s">
        <v>176</v>
      </c>
      <c r="D142" s="235">
        <f>SUM(D132:D141)</f>
        <v>670000000</v>
      </c>
      <c r="E142" s="235">
        <f>SUM(E132:E141)</f>
        <v>284978966.30000001</v>
      </c>
      <c r="F142" s="125">
        <f>SUM(F132:F141)</f>
        <v>300000000</v>
      </c>
      <c r="G142" s="125">
        <f>SUM(G132:G141)</f>
        <v>970000000</v>
      </c>
      <c r="H142" s="85"/>
    </row>
    <row r="153" spans="1:8">
      <c r="A153" s="443" t="s">
        <v>150</v>
      </c>
      <c r="B153" s="443"/>
      <c r="C153" s="443"/>
      <c r="D153" s="443"/>
      <c r="E153" s="443"/>
      <c r="F153" s="443"/>
      <c r="G153" s="443"/>
    </row>
    <row r="154" spans="1:8">
      <c r="A154" s="443" t="s">
        <v>151</v>
      </c>
      <c r="B154" s="443"/>
      <c r="C154" s="443"/>
      <c r="D154" s="443"/>
      <c r="E154" s="443"/>
      <c r="F154" s="443"/>
      <c r="G154" s="443"/>
    </row>
    <row r="155" spans="1:8">
      <c r="A155" s="443" t="s">
        <v>152</v>
      </c>
      <c r="B155" s="443"/>
      <c r="C155" s="443"/>
      <c r="D155" s="443"/>
      <c r="E155" s="443"/>
      <c r="F155" s="443"/>
      <c r="G155" s="443"/>
    </row>
    <row r="156" spans="1:8">
      <c r="A156" s="216"/>
      <c r="B156" s="216"/>
      <c r="C156" s="216"/>
      <c r="D156" s="216"/>
      <c r="E156" s="216"/>
      <c r="F156" s="216"/>
      <c r="G156" s="216"/>
    </row>
    <row r="157" spans="1:8">
      <c r="A157" s="252" t="s">
        <v>220</v>
      </c>
      <c r="B157" s="217"/>
      <c r="C157" s="217"/>
      <c r="D157" s="217"/>
      <c r="E157" s="217"/>
      <c r="F157" s="217"/>
      <c r="G157" s="218"/>
    </row>
    <row r="158" spans="1:8">
      <c r="A158" s="218"/>
      <c r="B158" s="216"/>
      <c r="C158" s="218"/>
      <c r="D158" s="218"/>
      <c r="E158" s="218"/>
      <c r="F158" s="218"/>
      <c r="G158" s="218"/>
    </row>
    <row r="159" spans="1:8">
      <c r="A159" s="219" t="s">
        <v>221</v>
      </c>
      <c r="B159" s="219"/>
      <c r="C159" s="219"/>
      <c r="D159" s="218"/>
      <c r="E159" s="218"/>
      <c r="F159" s="218"/>
      <c r="G159" s="218"/>
    </row>
    <row r="160" spans="1:8" ht="36.75">
      <c r="A160" s="253" t="s">
        <v>0</v>
      </c>
      <c r="B160" s="222" t="s">
        <v>155</v>
      </c>
      <c r="C160" s="222" t="s">
        <v>156</v>
      </c>
      <c r="D160" s="222" t="s">
        <v>157</v>
      </c>
      <c r="E160" s="222" t="s">
        <v>158</v>
      </c>
      <c r="F160" s="221" t="s">
        <v>159</v>
      </c>
      <c r="G160" s="221" t="s">
        <v>160</v>
      </c>
      <c r="H160" s="223" t="s">
        <v>161</v>
      </c>
    </row>
    <row r="161" spans="1:13">
      <c r="A161" s="171">
        <v>1</v>
      </c>
      <c r="B161" s="171">
        <v>22090101</v>
      </c>
      <c r="C161" s="112" t="s">
        <v>222</v>
      </c>
      <c r="D161" s="225">
        <v>10000000</v>
      </c>
      <c r="E161" s="254">
        <v>0</v>
      </c>
      <c r="F161" s="255">
        <v>0</v>
      </c>
      <c r="G161" s="128">
        <f t="shared" ref="G161:G201" si="5">D161+F161</f>
        <v>10000000</v>
      </c>
      <c r="H161" s="85"/>
    </row>
    <row r="162" spans="1:13">
      <c r="A162" s="171">
        <v>2</v>
      </c>
      <c r="B162" s="171">
        <v>22090102</v>
      </c>
      <c r="C162" s="112" t="s">
        <v>223</v>
      </c>
      <c r="D162" s="230">
        <v>0</v>
      </c>
      <c r="E162" s="256">
        <v>0</v>
      </c>
      <c r="F162" s="255">
        <v>0</v>
      </c>
      <c r="G162" s="128">
        <f t="shared" si="5"/>
        <v>0</v>
      </c>
      <c r="H162" s="85"/>
    </row>
    <row r="163" spans="1:13">
      <c r="A163" s="171">
        <v>3</v>
      </c>
      <c r="B163" s="171">
        <v>22090103</v>
      </c>
      <c r="C163" s="112" t="s">
        <v>224</v>
      </c>
      <c r="D163" s="225">
        <v>20000000</v>
      </c>
      <c r="E163" s="257">
        <v>0</v>
      </c>
      <c r="F163" s="255">
        <v>0</v>
      </c>
      <c r="G163" s="128">
        <f t="shared" si="5"/>
        <v>20000000</v>
      </c>
      <c r="H163" s="85"/>
    </row>
    <row r="164" spans="1:13">
      <c r="A164" s="171">
        <v>4</v>
      </c>
      <c r="B164" s="171">
        <v>22090104</v>
      </c>
      <c r="C164" s="112" t="s">
        <v>225</v>
      </c>
      <c r="D164" s="230">
        <v>0</v>
      </c>
      <c r="E164" s="256">
        <v>0</v>
      </c>
      <c r="F164" s="255">
        <v>0</v>
      </c>
      <c r="G164" s="128">
        <f t="shared" si="5"/>
        <v>0</v>
      </c>
      <c r="H164" s="85"/>
    </row>
    <row r="165" spans="1:13">
      <c r="A165" s="171">
        <v>5</v>
      </c>
      <c r="B165" s="171">
        <v>22090105</v>
      </c>
      <c r="C165" s="112" t="s">
        <v>226</v>
      </c>
      <c r="D165" s="225">
        <v>100000000</v>
      </c>
      <c r="E165" s="257">
        <v>0</v>
      </c>
      <c r="F165" s="255">
        <v>0</v>
      </c>
      <c r="G165" s="128">
        <f t="shared" si="5"/>
        <v>100000000</v>
      </c>
      <c r="H165" s="85"/>
    </row>
    <row r="166" spans="1:13">
      <c r="A166" s="171">
        <v>6</v>
      </c>
      <c r="B166" s="171">
        <v>22090106</v>
      </c>
      <c r="C166" s="112" t="s">
        <v>227</v>
      </c>
      <c r="D166" s="225">
        <v>500000000</v>
      </c>
      <c r="E166" s="257">
        <v>99465834.019999996</v>
      </c>
      <c r="F166" s="255">
        <v>0</v>
      </c>
      <c r="G166" s="128">
        <v>200000000</v>
      </c>
      <c r="H166" s="85" t="s">
        <v>199</v>
      </c>
    </row>
    <row r="167" spans="1:13" ht="24">
      <c r="A167" s="171">
        <v>7</v>
      </c>
      <c r="B167" s="171">
        <v>22090107</v>
      </c>
      <c r="C167" s="112" t="s">
        <v>228</v>
      </c>
      <c r="D167" s="225">
        <v>93000000</v>
      </c>
      <c r="E167" s="257">
        <v>0</v>
      </c>
      <c r="F167" s="255">
        <v>0</v>
      </c>
      <c r="G167" s="128">
        <f t="shared" si="5"/>
        <v>93000000</v>
      </c>
      <c r="H167" s="85"/>
    </row>
    <row r="168" spans="1:13">
      <c r="A168" s="171">
        <v>8</v>
      </c>
      <c r="B168" s="171">
        <v>22090108</v>
      </c>
      <c r="C168" s="112" t="s">
        <v>229</v>
      </c>
      <c r="D168" s="225">
        <v>120000000</v>
      </c>
      <c r="E168" s="254">
        <v>0</v>
      </c>
      <c r="F168" s="128">
        <v>0</v>
      </c>
      <c r="G168" s="128">
        <f t="shared" si="5"/>
        <v>120000000</v>
      </c>
      <c r="H168" s="85"/>
    </row>
    <row r="169" spans="1:13">
      <c r="A169" s="171">
        <v>9</v>
      </c>
      <c r="B169" s="171">
        <v>22090109</v>
      </c>
      <c r="C169" s="112" t="s">
        <v>230</v>
      </c>
      <c r="D169" s="225">
        <v>100000000</v>
      </c>
      <c r="E169" s="258">
        <v>65229044.729999997</v>
      </c>
      <c r="F169" s="255">
        <v>0</v>
      </c>
      <c r="G169" s="128">
        <f t="shared" si="5"/>
        <v>100000000</v>
      </c>
      <c r="H169" s="85"/>
      <c r="M169" s="5">
        <v>493327700</v>
      </c>
    </row>
    <row r="170" spans="1:13">
      <c r="A170" s="171">
        <v>10</v>
      </c>
      <c r="B170" s="171">
        <v>22090110</v>
      </c>
      <c r="C170" s="112" t="s">
        <v>231</v>
      </c>
      <c r="D170" s="225">
        <v>3250000000</v>
      </c>
      <c r="E170" s="257">
        <v>2053113700</v>
      </c>
      <c r="F170" s="255">
        <v>533000000</v>
      </c>
      <c r="G170" s="128">
        <f t="shared" si="5"/>
        <v>3783000000</v>
      </c>
      <c r="H170" s="85" t="s">
        <v>65</v>
      </c>
    </row>
    <row r="171" spans="1:13">
      <c r="A171" s="171">
        <v>11</v>
      </c>
      <c r="B171" s="171">
        <v>22090111</v>
      </c>
      <c r="C171" s="112" t="s">
        <v>232</v>
      </c>
      <c r="D171" s="225">
        <v>5000000</v>
      </c>
      <c r="E171" s="257">
        <v>0</v>
      </c>
      <c r="F171" s="255">
        <v>0</v>
      </c>
      <c r="G171" s="128">
        <f t="shared" si="5"/>
        <v>5000000</v>
      </c>
      <c r="H171" s="85"/>
    </row>
    <row r="172" spans="1:13">
      <c r="A172" s="171">
        <v>12</v>
      </c>
      <c r="B172" s="171">
        <v>22090112</v>
      </c>
      <c r="C172" s="112" t="s">
        <v>233</v>
      </c>
      <c r="D172" s="225">
        <v>10000000</v>
      </c>
      <c r="E172" s="257">
        <v>0</v>
      </c>
      <c r="F172" s="255">
        <v>0</v>
      </c>
      <c r="G172" s="128">
        <f t="shared" si="5"/>
        <v>10000000</v>
      </c>
      <c r="H172" s="85"/>
    </row>
    <row r="173" spans="1:13">
      <c r="A173" s="171">
        <v>13</v>
      </c>
      <c r="B173" s="171">
        <v>22090113</v>
      </c>
      <c r="C173" s="112" t="s">
        <v>234</v>
      </c>
      <c r="D173" s="225">
        <v>20000000</v>
      </c>
      <c r="E173" s="257">
        <v>0</v>
      </c>
      <c r="F173" s="255">
        <v>0</v>
      </c>
      <c r="G173" s="128">
        <f t="shared" si="5"/>
        <v>20000000</v>
      </c>
      <c r="H173" s="85"/>
    </row>
    <row r="174" spans="1:13" ht="24">
      <c r="A174" s="171">
        <v>14</v>
      </c>
      <c r="B174" s="171">
        <v>22090114</v>
      </c>
      <c r="C174" s="112" t="s">
        <v>235</v>
      </c>
      <c r="D174" s="225">
        <v>8000000</v>
      </c>
      <c r="E174" s="257">
        <v>7892000</v>
      </c>
      <c r="F174" s="255">
        <v>3000000</v>
      </c>
      <c r="G174" s="128">
        <f t="shared" si="5"/>
        <v>11000000</v>
      </c>
      <c r="H174" s="85" t="s">
        <v>65</v>
      </c>
    </row>
    <row r="175" spans="1:13">
      <c r="A175" s="171">
        <v>15</v>
      </c>
      <c r="B175" s="171">
        <v>22090115</v>
      </c>
      <c r="C175" s="112" t="s">
        <v>236</v>
      </c>
      <c r="D175" s="225">
        <v>5000000</v>
      </c>
      <c r="E175" s="257">
        <v>0</v>
      </c>
      <c r="F175" s="255">
        <v>0</v>
      </c>
      <c r="G175" s="128">
        <f t="shared" si="5"/>
        <v>5000000</v>
      </c>
      <c r="H175" s="85"/>
    </row>
    <row r="176" spans="1:13">
      <c r="A176" s="171">
        <v>16</v>
      </c>
      <c r="B176" s="171">
        <v>22090116</v>
      </c>
      <c r="C176" s="112" t="s">
        <v>237</v>
      </c>
      <c r="D176" s="225">
        <v>2000000</v>
      </c>
      <c r="E176" s="257">
        <v>0</v>
      </c>
      <c r="F176" s="255">
        <v>0</v>
      </c>
      <c r="G176" s="128">
        <f t="shared" si="5"/>
        <v>2000000</v>
      </c>
      <c r="H176" s="85"/>
    </row>
    <row r="177" spans="1:8" ht="24">
      <c r="A177" s="171">
        <v>17</v>
      </c>
      <c r="B177" s="171">
        <v>22090117</v>
      </c>
      <c r="C177" s="112" t="s">
        <v>238</v>
      </c>
      <c r="D177" s="225">
        <v>5000000</v>
      </c>
      <c r="E177" s="257">
        <v>0</v>
      </c>
      <c r="F177" s="255">
        <v>0</v>
      </c>
      <c r="G177" s="128">
        <f t="shared" si="5"/>
        <v>5000000</v>
      </c>
      <c r="H177" s="85"/>
    </row>
    <row r="178" spans="1:8">
      <c r="A178" s="171">
        <v>18</v>
      </c>
      <c r="B178" s="171">
        <v>22090118</v>
      </c>
      <c r="C178" s="112" t="s">
        <v>239</v>
      </c>
      <c r="D178" s="225">
        <v>5000000</v>
      </c>
      <c r="E178" s="257">
        <v>0</v>
      </c>
      <c r="F178" s="255">
        <v>0</v>
      </c>
      <c r="G178" s="128">
        <f t="shared" si="5"/>
        <v>5000000</v>
      </c>
      <c r="H178" s="85"/>
    </row>
    <row r="179" spans="1:8">
      <c r="A179" s="171">
        <v>19</v>
      </c>
      <c r="B179" s="171">
        <v>22090119</v>
      </c>
      <c r="C179" s="112" t="s">
        <v>240</v>
      </c>
      <c r="D179" s="225">
        <v>2000000</v>
      </c>
      <c r="E179" s="254">
        <v>0</v>
      </c>
      <c r="F179" s="227">
        <v>0</v>
      </c>
      <c r="G179" s="128">
        <f t="shared" si="5"/>
        <v>2000000</v>
      </c>
      <c r="H179" s="85"/>
    </row>
    <row r="180" spans="1:8">
      <c r="A180" s="259"/>
      <c r="B180" s="259"/>
      <c r="C180" s="259"/>
      <c r="D180" s="260"/>
      <c r="E180" s="261"/>
      <c r="F180" s="262"/>
      <c r="G180" s="263"/>
      <c r="H180" s="14"/>
    </row>
    <row r="181" spans="1:8" ht="15.75">
      <c r="A181" s="259"/>
      <c r="B181" s="259"/>
      <c r="C181" s="259"/>
      <c r="D181" s="264"/>
      <c r="E181" s="261"/>
      <c r="F181" s="262"/>
      <c r="G181" s="263"/>
      <c r="H181" s="14"/>
    </row>
    <row r="182" spans="1:8">
      <c r="A182" s="259"/>
      <c r="B182" s="259"/>
      <c r="C182" s="259"/>
      <c r="D182" s="260"/>
      <c r="E182" s="261"/>
      <c r="F182" s="262"/>
      <c r="G182" s="263"/>
      <c r="H182" s="14"/>
    </row>
    <row r="183" spans="1:8" ht="36.75">
      <c r="A183" s="253" t="s">
        <v>0</v>
      </c>
      <c r="B183" s="222" t="s">
        <v>155</v>
      </c>
      <c r="C183" s="222" t="s">
        <v>156</v>
      </c>
      <c r="D183" s="222" t="s">
        <v>157</v>
      </c>
      <c r="E183" s="222" t="s">
        <v>158</v>
      </c>
      <c r="F183" s="221" t="s">
        <v>159</v>
      </c>
      <c r="G183" s="221" t="s">
        <v>160</v>
      </c>
      <c r="H183" s="223" t="s">
        <v>161</v>
      </c>
    </row>
    <row r="184" spans="1:8">
      <c r="A184" s="171">
        <v>20</v>
      </c>
      <c r="B184" s="171">
        <v>22090120</v>
      </c>
      <c r="C184" s="112" t="s">
        <v>241</v>
      </c>
      <c r="D184" s="225">
        <v>2000000</v>
      </c>
      <c r="E184" s="265">
        <v>0</v>
      </c>
      <c r="F184" s="266">
        <v>0</v>
      </c>
      <c r="G184" s="131">
        <f t="shared" si="5"/>
        <v>2000000</v>
      </c>
      <c r="H184" s="267"/>
    </row>
    <row r="185" spans="1:8">
      <c r="A185" s="171">
        <v>21</v>
      </c>
      <c r="B185" s="171">
        <v>22090121</v>
      </c>
      <c r="C185" s="112" t="s">
        <v>242</v>
      </c>
      <c r="D185" s="225">
        <v>10000000</v>
      </c>
      <c r="E185" s="265">
        <v>0</v>
      </c>
      <c r="F185" s="266">
        <v>0</v>
      </c>
      <c r="G185" s="131">
        <f t="shared" si="5"/>
        <v>10000000</v>
      </c>
      <c r="H185" s="267"/>
    </row>
    <row r="186" spans="1:8" ht="24">
      <c r="A186" s="171">
        <v>22</v>
      </c>
      <c r="B186" s="171">
        <v>22090122</v>
      </c>
      <c r="C186" s="112" t="s">
        <v>243</v>
      </c>
      <c r="D186" s="225">
        <v>2000000</v>
      </c>
      <c r="E186" s="268">
        <v>0</v>
      </c>
      <c r="F186" s="255">
        <v>0</v>
      </c>
      <c r="G186" s="131">
        <f t="shared" si="5"/>
        <v>2000000</v>
      </c>
      <c r="H186" s="85"/>
    </row>
    <row r="187" spans="1:8">
      <c r="A187" s="171">
        <v>23</v>
      </c>
      <c r="B187" s="171">
        <v>22090123</v>
      </c>
      <c r="C187" s="112" t="s">
        <v>244</v>
      </c>
      <c r="D187" s="230">
        <v>0</v>
      </c>
      <c r="E187" s="269">
        <v>0</v>
      </c>
      <c r="F187" s="255">
        <v>0</v>
      </c>
      <c r="G187" s="131">
        <f t="shared" si="5"/>
        <v>0</v>
      </c>
      <c r="H187" s="85"/>
    </row>
    <row r="188" spans="1:8" ht="24">
      <c r="A188" s="171">
        <v>24</v>
      </c>
      <c r="B188" s="171">
        <v>22090124</v>
      </c>
      <c r="C188" s="112" t="s">
        <v>245</v>
      </c>
      <c r="D188" s="225">
        <v>45000000</v>
      </c>
      <c r="E188" s="268">
        <v>0</v>
      </c>
      <c r="F188" s="255">
        <v>0</v>
      </c>
      <c r="G188" s="131">
        <f t="shared" si="5"/>
        <v>45000000</v>
      </c>
      <c r="H188" s="85"/>
    </row>
    <row r="189" spans="1:8" ht="24">
      <c r="A189" s="171">
        <v>25</v>
      </c>
      <c r="B189" s="171">
        <v>22090125</v>
      </c>
      <c r="C189" s="112" t="s">
        <v>246</v>
      </c>
      <c r="D189" s="225">
        <v>1000000</v>
      </c>
      <c r="E189" s="268">
        <v>0</v>
      </c>
      <c r="F189" s="255">
        <v>0</v>
      </c>
      <c r="G189" s="131">
        <f t="shared" si="5"/>
        <v>1000000</v>
      </c>
      <c r="H189" s="85"/>
    </row>
    <row r="190" spans="1:8">
      <c r="A190" s="171">
        <v>26</v>
      </c>
      <c r="B190" s="171">
        <v>22090126</v>
      </c>
      <c r="C190" s="112" t="s">
        <v>247</v>
      </c>
      <c r="D190" s="230">
        <v>0</v>
      </c>
      <c r="E190" s="269">
        <v>0</v>
      </c>
      <c r="F190" s="255">
        <v>0</v>
      </c>
      <c r="G190" s="131">
        <f t="shared" si="5"/>
        <v>0</v>
      </c>
      <c r="H190" s="85"/>
    </row>
    <row r="191" spans="1:8" ht="24">
      <c r="A191" s="171">
        <v>27</v>
      </c>
      <c r="B191" s="171">
        <v>22090127</v>
      </c>
      <c r="C191" s="112" t="s">
        <v>248</v>
      </c>
      <c r="D191" s="225">
        <v>2000000</v>
      </c>
      <c r="E191" s="268">
        <v>0</v>
      </c>
      <c r="F191" s="255">
        <v>0</v>
      </c>
      <c r="G191" s="131">
        <f t="shared" si="5"/>
        <v>2000000</v>
      </c>
      <c r="H191" s="85"/>
    </row>
    <row r="192" spans="1:8" ht="24">
      <c r="A192" s="171">
        <v>28</v>
      </c>
      <c r="B192" s="171">
        <v>22090128</v>
      </c>
      <c r="C192" s="112" t="s">
        <v>249</v>
      </c>
      <c r="D192" s="225">
        <v>2000000</v>
      </c>
      <c r="E192" s="268">
        <v>0</v>
      </c>
      <c r="F192" s="255">
        <v>0</v>
      </c>
      <c r="G192" s="131">
        <f t="shared" si="5"/>
        <v>2000000</v>
      </c>
      <c r="H192" s="85"/>
    </row>
    <row r="193" spans="1:8">
      <c r="A193" s="171">
        <v>29</v>
      </c>
      <c r="B193" s="171">
        <v>22090129</v>
      </c>
      <c r="C193" s="112" t="s">
        <v>250</v>
      </c>
      <c r="D193" s="230">
        <v>0</v>
      </c>
      <c r="E193" s="269">
        <v>0</v>
      </c>
      <c r="F193" s="255">
        <v>0</v>
      </c>
      <c r="G193" s="131">
        <f t="shared" si="5"/>
        <v>0</v>
      </c>
      <c r="H193" s="85"/>
    </row>
    <row r="194" spans="1:8">
      <c r="A194" s="171">
        <v>30</v>
      </c>
      <c r="B194" s="171">
        <v>22090130</v>
      </c>
      <c r="C194" s="112" t="s">
        <v>251</v>
      </c>
      <c r="D194" s="225">
        <v>1000000</v>
      </c>
      <c r="E194" s="268">
        <v>0</v>
      </c>
      <c r="F194" s="255">
        <v>0</v>
      </c>
      <c r="G194" s="131">
        <f t="shared" si="5"/>
        <v>1000000</v>
      </c>
      <c r="H194" s="85"/>
    </row>
    <row r="195" spans="1:8">
      <c r="A195" s="171">
        <v>31</v>
      </c>
      <c r="B195" s="171">
        <v>22090131</v>
      </c>
      <c r="C195" s="112" t="s">
        <v>252</v>
      </c>
      <c r="D195" s="225">
        <v>3000000</v>
      </c>
      <c r="E195" s="268">
        <v>0</v>
      </c>
      <c r="F195" s="255">
        <v>0</v>
      </c>
      <c r="G195" s="131">
        <f t="shared" si="5"/>
        <v>3000000</v>
      </c>
      <c r="H195" s="85"/>
    </row>
    <row r="196" spans="1:8" ht="24">
      <c r="A196" s="171">
        <v>32</v>
      </c>
      <c r="B196" s="171">
        <v>22090132</v>
      </c>
      <c r="C196" s="112" t="s">
        <v>253</v>
      </c>
      <c r="D196" s="225">
        <v>2000000</v>
      </c>
      <c r="E196" s="268">
        <v>0</v>
      </c>
      <c r="F196" s="255">
        <v>0</v>
      </c>
      <c r="G196" s="131">
        <f t="shared" si="5"/>
        <v>2000000</v>
      </c>
      <c r="H196" s="85"/>
    </row>
    <row r="197" spans="1:8">
      <c r="A197" s="171">
        <v>33</v>
      </c>
      <c r="B197" s="171">
        <v>22090133</v>
      </c>
      <c r="C197" s="112" t="s">
        <v>254</v>
      </c>
      <c r="D197" s="230">
        <v>0</v>
      </c>
      <c r="E197" s="269">
        <v>0</v>
      </c>
      <c r="F197" s="255">
        <v>0</v>
      </c>
      <c r="G197" s="131">
        <f t="shared" si="5"/>
        <v>0</v>
      </c>
      <c r="H197" s="85"/>
    </row>
    <row r="198" spans="1:8">
      <c r="A198" s="171">
        <v>34</v>
      </c>
      <c r="B198" s="171">
        <v>22090134</v>
      </c>
      <c r="C198" s="112" t="s">
        <v>255</v>
      </c>
      <c r="D198" s="225">
        <v>5000000</v>
      </c>
      <c r="E198" s="268">
        <v>0</v>
      </c>
      <c r="F198" s="255">
        <v>0</v>
      </c>
      <c r="G198" s="131">
        <f t="shared" si="5"/>
        <v>5000000</v>
      </c>
      <c r="H198" s="85"/>
    </row>
    <row r="199" spans="1:8">
      <c r="A199" s="171">
        <v>35</v>
      </c>
      <c r="B199" s="171">
        <v>22090135</v>
      </c>
      <c r="C199" s="112" t="s">
        <v>256</v>
      </c>
      <c r="D199" s="225">
        <v>2000000</v>
      </c>
      <c r="E199" s="268">
        <v>0</v>
      </c>
      <c r="F199" s="255">
        <v>0</v>
      </c>
      <c r="G199" s="131">
        <f t="shared" si="5"/>
        <v>2000000</v>
      </c>
      <c r="H199" s="85"/>
    </row>
    <row r="200" spans="1:8">
      <c r="A200" s="171">
        <v>36</v>
      </c>
      <c r="B200" s="171">
        <v>22090136</v>
      </c>
      <c r="C200" s="112" t="s">
        <v>257</v>
      </c>
      <c r="D200" s="225">
        <v>4000000</v>
      </c>
      <c r="E200" s="268">
        <v>0</v>
      </c>
      <c r="F200" s="255">
        <v>0</v>
      </c>
      <c r="G200" s="131">
        <f t="shared" si="5"/>
        <v>4000000</v>
      </c>
      <c r="H200" s="85"/>
    </row>
    <row r="201" spans="1:8">
      <c r="A201" s="171">
        <v>37</v>
      </c>
      <c r="B201" s="171">
        <v>22090137</v>
      </c>
      <c r="C201" s="112" t="s">
        <v>258</v>
      </c>
      <c r="D201" s="225">
        <v>2000000</v>
      </c>
      <c r="E201" s="268">
        <v>0</v>
      </c>
      <c r="F201" s="255">
        <v>0</v>
      </c>
      <c r="G201" s="131">
        <f t="shared" si="5"/>
        <v>2000000</v>
      </c>
      <c r="H201" s="85"/>
    </row>
    <row r="202" spans="1:8">
      <c r="A202" s="85"/>
      <c r="B202" s="270"/>
      <c r="C202" s="271" t="s">
        <v>176</v>
      </c>
      <c r="D202" s="243">
        <f>SUM(D161:D201)</f>
        <v>4338000000</v>
      </c>
      <c r="E202" s="243">
        <f>SUM(E169:E201)</f>
        <v>2126234744.73</v>
      </c>
      <c r="F202" s="125">
        <f>SUM(F169:F201)</f>
        <v>536000000</v>
      </c>
      <c r="G202" s="125">
        <f>SUM(G161:G201)</f>
        <v>4574000000</v>
      </c>
      <c r="H202" s="85"/>
    </row>
    <row r="203" spans="1:8">
      <c r="A203" s="259"/>
      <c r="B203" s="272"/>
      <c r="C203" s="273"/>
      <c r="D203" s="274"/>
      <c r="E203" s="275"/>
      <c r="F203" s="275"/>
      <c r="G203" s="263"/>
      <c r="H203" s="14"/>
    </row>
    <row r="204" spans="1:8">
      <c r="A204" s="259"/>
      <c r="B204" s="272"/>
      <c r="C204" s="273"/>
      <c r="D204" s="274"/>
      <c r="E204" s="275"/>
      <c r="F204" s="275"/>
      <c r="G204" s="263"/>
      <c r="H204" s="14"/>
    </row>
    <row r="205" spans="1:8">
      <c r="A205" s="259"/>
      <c r="B205" s="272"/>
      <c r="C205" s="273"/>
      <c r="D205" s="276"/>
      <c r="E205" s="275"/>
      <c r="F205" s="275"/>
      <c r="G205" s="263"/>
      <c r="H205" s="14"/>
    </row>
    <row r="206" spans="1:8">
      <c r="A206" s="259"/>
      <c r="B206" s="272"/>
      <c r="C206" s="273"/>
      <c r="D206" s="274"/>
      <c r="E206" s="275"/>
      <c r="F206" s="275"/>
      <c r="G206" s="263"/>
      <c r="H206" s="14"/>
    </row>
    <row r="207" spans="1:8">
      <c r="A207" s="259"/>
      <c r="B207" s="272"/>
      <c r="C207" s="273"/>
      <c r="D207" s="274"/>
      <c r="E207" s="275"/>
      <c r="F207" s="275"/>
      <c r="G207" s="263"/>
      <c r="H207" s="14"/>
    </row>
    <row r="208" spans="1:8">
      <c r="A208" s="259"/>
      <c r="B208" s="272"/>
      <c r="C208" s="273"/>
      <c r="D208" s="274"/>
      <c r="E208" s="275"/>
      <c r="F208" s="275"/>
      <c r="G208" s="263"/>
      <c r="H208" s="14"/>
    </row>
    <row r="209" spans="1:8">
      <c r="A209" s="259"/>
      <c r="B209" s="272"/>
      <c r="C209" s="273"/>
      <c r="D209" s="276"/>
      <c r="E209" s="275"/>
      <c r="F209" s="275"/>
      <c r="G209" s="263"/>
      <c r="H209" s="14"/>
    </row>
    <row r="210" spans="1:8">
      <c r="A210" s="259"/>
      <c r="B210" s="272"/>
      <c r="C210" s="273"/>
      <c r="D210" s="274"/>
      <c r="E210" s="275"/>
      <c r="F210" s="275"/>
      <c r="G210" s="263"/>
      <c r="H210" s="14"/>
    </row>
    <row r="211" spans="1:8">
      <c r="A211" s="259"/>
      <c r="B211" s="272"/>
      <c r="C211" s="273"/>
      <c r="D211" s="274"/>
      <c r="E211" s="275"/>
      <c r="F211" s="275"/>
      <c r="G211" s="263"/>
      <c r="H211" s="14"/>
    </row>
    <row r="212" spans="1:8">
      <c r="A212" s="14"/>
      <c r="B212" s="277"/>
      <c r="C212" s="278"/>
      <c r="D212" s="279"/>
      <c r="E212" s="280"/>
      <c r="F212" s="281"/>
      <c r="G212" s="280"/>
      <c r="H212" s="14"/>
    </row>
    <row r="213" spans="1:8">
      <c r="A213" s="443" t="s">
        <v>150</v>
      </c>
      <c r="B213" s="443"/>
      <c r="C213" s="443"/>
      <c r="D213" s="443"/>
      <c r="E213" s="443"/>
      <c r="F213" s="443"/>
      <c r="G213" s="443"/>
    </row>
    <row r="214" spans="1:8">
      <c r="A214" s="443" t="s">
        <v>151</v>
      </c>
      <c r="B214" s="443"/>
      <c r="C214" s="443"/>
      <c r="D214" s="443"/>
      <c r="E214" s="443"/>
      <c r="F214" s="443"/>
      <c r="G214" s="443"/>
    </row>
    <row r="215" spans="1:8">
      <c r="A215" s="443" t="s">
        <v>152</v>
      </c>
      <c r="B215" s="443"/>
      <c r="C215" s="443"/>
      <c r="D215" s="443"/>
      <c r="E215" s="443"/>
      <c r="F215" s="443"/>
      <c r="G215" s="443"/>
    </row>
    <row r="216" spans="1:8">
      <c r="A216" s="216"/>
      <c r="B216" s="216"/>
      <c r="C216" s="216"/>
      <c r="D216" s="216"/>
      <c r="E216" s="216"/>
      <c r="F216" s="216"/>
      <c r="G216" s="216"/>
    </row>
    <row r="217" spans="1:8">
      <c r="A217" s="217" t="s">
        <v>259</v>
      </c>
      <c r="B217" s="217"/>
      <c r="C217" s="217"/>
      <c r="D217" s="217"/>
      <c r="E217" s="217"/>
      <c r="F217" s="217"/>
      <c r="G217" s="218"/>
    </row>
    <row r="218" spans="1:8">
      <c r="A218" s="218"/>
      <c r="B218" s="216"/>
      <c r="C218" s="218"/>
      <c r="D218" s="218"/>
      <c r="E218" s="218"/>
      <c r="F218" s="218"/>
      <c r="G218" s="218"/>
    </row>
    <row r="219" spans="1:8">
      <c r="A219" s="219" t="s">
        <v>260</v>
      </c>
      <c r="B219" s="219"/>
      <c r="C219" s="219"/>
      <c r="D219" s="218"/>
      <c r="E219" s="218"/>
      <c r="F219" s="218"/>
      <c r="G219" s="218"/>
    </row>
    <row r="220" spans="1:8" ht="36.75">
      <c r="A220" s="220" t="s">
        <v>0</v>
      </c>
      <c r="B220" s="222" t="s">
        <v>155</v>
      </c>
      <c r="C220" s="222" t="s">
        <v>156</v>
      </c>
      <c r="D220" s="222" t="s">
        <v>157</v>
      </c>
      <c r="E220" s="222" t="s">
        <v>158</v>
      </c>
      <c r="F220" s="221" t="s">
        <v>159</v>
      </c>
      <c r="G220" s="221" t="s">
        <v>160</v>
      </c>
      <c r="H220" s="223" t="s">
        <v>161</v>
      </c>
    </row>
    <row r="221" spans="1:8" ht="24">
      <c r="A221" s="224">
        <v>1</v>
      </c>
      <c r="B221" s="171">
        <v>22090101</v>
      </c>
      <c r="C221" s="112" t="s">
        <v>261</v>
      </c>
      <c r="D221" s="225">
        <v>12000000</v>
      </c>
      <c r="E221" s="229">
        <v>0</v>
      </c>
      <c r="F221" s="233">
        <v>0</v>
      </c>
      <c r="G221" s="128">
        <f>D221+F221</f>
        <v>12000000</v>
      </c>
      <c r="H221" s="85"/>
    </row>
    <row r="222" spans="1:8" ht="36">
      <c r="A222" s="224">
        <v>2</v>
      </c>
      <c r="B222" s="171">
        <v>22090102</v>
      </c>
      <c r="C222" s="112" t="s">
        <v>135</v>
      </c>
      <c r="D222" s="225">
        <v>100000000</v>
      </c>
      <c r="E222" s="229">
        <v>0</v>
      </c>
      <c r="F222" s="233">
        <v>0</v>
      </c>
      <c r="G222" s="128">
        <v>80000000</v>
      </c>
      <c r="H222" s="85"/>
    </row>
    <row r="223" spans="1:8">
      <c r="A223" s="224">
        <v>3</v>
      </c>
      <c r="B223" s="171">
        <v>22090103</v>
      </c>
      <c r="C223" s="112" t="s">
        <v>136</v>
      </c>
      <c r="D223" s="225">
        <v>151000000</v>
      </c>
      <c r="E223" s="229">
        <v>51238793.5</v>
      </c>
      <c r="F223" s="233">
        <v>0</v>
      </c>
      <c r="G223" s="128">
        <v>131000000</v>
      </c>
      <c r="H223" s="85" t="s">
        <v>199</v>
      </c>
    </row>
    <row r="224" spans="1:8">
      <c r="A224" s="224">
        <v>4</v>
      </c>
      <c r="B224" s="171">
        <v>22090104</v>
      </c>
      <c r="C224" s="112" t="s">
        <v>262</v>
      </c>
      <c r="D224" s="225">
        <v>3000000</v>
      </c>
      <c r="E224" s="229">
        <v>0</v>
      </c>
      <c r="F224" s="233">
        <v>0</v>
      </c>
      <c r="G224" s="128">
        <f t="shared" ref="G224:G230" si="6">D224+F224</f>
        <v>3000000</v>
      </c>
      <c r="H224" s="85"/>
    </row>
    <row r="225" spans="1:8">
      <c r="A225" s="224">
        <v>5</v>
      </c>
      <c r="B225" s="171">
        <v>22090105</v>
      </c>
      <c r="C225" s="112" t="s">
        <v>263</v>
      </c>
      <c r="D225" s="225">
        <v>3000000</v>
      </c>
      <c r="E225" s="229">
        <v>0</v>
      </c>
      <c r="F225" s="233">
        <v>0</v>
      </c>
      <c r="G225" s="128">
        <f t="shared" si="6"/>
        <v>3000000</v>
      </c>
      <c r="H225" s="85"/>
    </row>
    <row r="226" spans="1:8" ht="24">
      <c r="A226" s="224">
        <v>6</v>
      </c>
      <c r="B226" s="171">
        <v>22090106</v>
      </c>
      <c r="C226" s="112" t="s">
        <v>264</v>
      </c>
      <c r="D226" s="225">
        <v>7000000</v>
      </c>
      <c r="E226" s="229">
        <v>0</v>
      </c>
      <c r="F226" s="233">
        <v>0</v>
      </c>
      <c r="G226" s="128">
        <f t="shared" si="6"/>
        <v>7000000</v>
      </c>
      <c r="H226" s="85"/>
    </row>
    <row r="227" spans="1:8" ht="24">
      <c r="A227" s="224">
        <v>7</v>
      </c>
      <c r="B227" s="171">
        <v>22090107</v>
      </c>
      <c r="C227" s="112" t="s">
        <v>265</v>
      </c>
      <c r="D227" s="225">
        <v>4000000</v>
      </c>
      <c r="E227" s="229">
        <v>0</v>
      </c>
      <c r="F227" s="233">
        <v>0</v>
      </c>
      <c r="G227" s="128">
        <f t="shared" si="6"/>
        <v>4000000</v>
      </c>
      <c r="H227" s="85"/>
    </row>
    <row r="228" spans="1:8" ht="24">
      <c r="A228" s="224">
        <v>8</v>
      </c>
      <c r="B228" s="171">
        <v>22090108</v>
      </c>
      <c r="C228" s="112" t="s">
        <v>266</v>
      </c>
      <c r="D228" s="225">
        <v>35000000</v>
      </c>
      <c r="E228" s="229">
        <v>33201096</v>
      </c>
      <c r="F228" s="282">
        <v>21000000</v>
      </c>
      <c r="G228" s="128">
        <f t="shared" si="6"/>
        <v>56000000</v>
      </c>
      <c r="H228" s="85" t="s">
        <v>65</v>
      </c>
    </row>
    <row r="229" spans="1:8">
      <c r="A229" s="224">
        <v>9</v>
      </c>
      <c r="B229" s="171">
        <v>22090109</v>
      </c>
      <c r="C229" s="112" t="s">
        <v>267</v>
      </c>
      <c r="D229" s="225">
        <v>10000000</v>
      </c>
      <c r="E229" s="229">
        <v>0</v>
      </c>
      <c r="F229" s="227">
        <v>0</v>
      </c>
      <c r="G229" s="128">
        <f t="shared" si="6"/>
        <v>10000000</v>
      </c>
      <c r="H229" s="85"/>
    </row>
    <row r="230" spans="1:8">
      <c r="A230" s="224">
        <v>10</v>
      </c>
      <c r="B230" s="171">
        <v>22090110</v>
      </c>
      <c r="C230" s="112" t="s">
        <v>268</v>
      </c>
      <c r="D230" s="225">
        <v>5000000</v>
      </c>
      <c r="E230" s="233">
        <v>0</v>
      </c>
      <c r="F230" s="227">
        <v>0</v>
      </c>
      <c r="G230" s="128">
        <f t="shared" si="6"/>
        <v>5000000</v>
      </c>
      <c r="H230" s="85"/>
    </row>
    <row r="231" spans="1:8">
      <c r="A231" s="85"/>
      <c r="B231" s="248"/>
      <c r="C231" s="242" t="s">
        <v>176</v>
      </c>
      <c r="D231" s="235">
        <f>SUM(D221:D230)</f>
        <v>330000000</v>
      </c>
      <c r="E231" s="141">
        <f>SUM(E221:E230)</f>
        <v>84439889.5</v>
      </c>
      <c r="F231" s="125">
        <f>SUM(F221:F230)</f>
        <v>21000000</v>
      </c>
      <c r="G231" s="125">
        <f>SUM(G221:G230)</f>
        <v>311000000</v>
      </c>
      <c r="H231" s="85"/>
    </row>
    <row r="242" spans="1:8">
      <c r="A242" s="443" t="s">
        <v>150</v>
      </c>
      <c r="B242" s="443"/>
      <c r="C242" s="443"/>
      <c r="D242" s="443"/>
      <c r="E242" s="443"/>
      <c r="F242" s="443"/>
      <c r="G242" s="443"/>
    </row>
    <row r="243" spans="1:8">
      <c r="A243" s="443" t="s">
        <v>151</v>
      </c>
      <c r="B243" s="443"/>
      <c r="C243" s="443"/>
      <c r="D243" s="443"/>
      <c r="E243" s="443"/>
      <c r="F243" s="443"/>
      <c r="G243" s="443"/>
    </row>
    <row r="244" spans="1:8">
      <c r="A244" s="443" t="s">
        <v>152</v>
      </c>
      <c r="B244" s="443"/>
      <c r="C244" s="443"/>
      <c r="D244" s="443"/>
      <c r="E244" s="443"/>
      <c r="F244" s="443"/>
      <c r="G244" s="443"/>
    </row>
    <row r="245" spans="1:8">
      <c r="A245" s="216"/>
      <c r="B245" s="216"/>
      <c r="C245" s="216"/>
      <c r="D245" s="216"/>
      <c r="E245" s="216"/>
      <c r="F245" s="216"/>
      <c r="G245" s="216"/>
    </row>
    <row r="246" spans="1:8">
      <c r="A246" s="217" t="s">
        <v>269</v>
      </c>
      <c r="B246" s="217"/>
      <c r="C246" s="217"/>
      <c r="D246" s="217"/>
      <c r="E246" s="217"/>
      <c r="F246" s="217"/>
      <c r="G246" s="218"/>
    </row>
    <row r="247" spans="1:8">
      <c r="A247" s="218"/>
      <c r="B247" s="216"/>
      <c r="C247" s="218"/>
      <c r="D247" s="218"/>
      <c r="E247" s="218"/>
      <c r="F247" s="218"/>
      <c r="G247" s="218"/>
    </row>
    <row r="248" spans="1:8">
      <c r="A248" s="219" t="s">
        <v>270</v>
      </c>
      <c r="B248" s="219"/>
      <c r="C248" s="219"/>
      <c r="D248" s="218"/>
      <c r="E248" s="218"/>
      <c r="F248" s="218"/>
      <c r="G248" s="218"/>
    </row>
    <row r="249" spans="1:8" ht="36.75">
      <c r="A249" s="220" t="s">
        <v>0</v>
      </c>
      <c r="B249" s="222" t="s">
        <v>155</v>
      </c>
      <c r="C249" s="222" t="s">
        <v>156</v>
      </c>
      <c r="D249" s="222" t="s">
        <v>157</v>
      </c>
      <c r="E249" s="222" t="s">
        <v>158</v>
      </c>
      <c r="F249" s="221" t="s">
        <v>159</v>
      </c>
      <c r="G249" s="221" t="s">
        <v>160</v>
      </c>
      <c r="H249" s="223" t="s">
        <v>161</v>
      </c>
    </row>
    <row r="250" spans="1:8" ht="24">
      <c r="A250" s="224">
        <v>1</v>
      </c>
      <c r="B250" s="171">
        <v>22090101</v>
      </c>
      <c r="C250" s="250" t="s">
        <v>271</v>
      </c>
      <c r="D250" s="230">
        <v>0</v>
      </c>
      <c r="E250" s="233"/>
      <c r="F250" s="227"/>
      <c r="G250" s="128">
        <f>D250+F250</f>
        <v>0</v>
      </c>
      <c r="H250" s="85"/>
    </row>
    <row r="251" spans="1:8">
      <c r="A251" s="224">
        <v>2</v>
      </c>
      <c r="B251" s="171">
        <v>22090102</v>
      </c>
      <c r="C251" s="250" t="s">
        <v>272</v>
      </c>
      <c r="D251" s="225">
        <v>150000000</v>
      </c>
      <c r="E251" s="229">
        <v>117444987.5</v>
      </c>
      <c r="F251" s="227">
        <v>50000000</v>
      </c>
      <c r="G251" s="128">
        <f t="shared" ref="G251:G258" si="7">D251+F251</f>
        <v>200000000</v>
      </c>
      <c r="H251" s="85" t="s">
        <v>65</v>
      </c>
    </row>
    <row r="252" spans="1:8" ht="24">
      <c r="A252" s="224">
        <v>3</v>
      </c>
      <c r="B252" s="171">
        <v>22090103</v>
      </c>
      <c r="C252" s="250" t="s">
        <v>273</v>
      </c>
      <c r="D252" s="230">
        <v>0</v>
      </c>
      <c r="E252" s="229">
        <v>0</v>
      </c>
      <c r="F252" s="227">
        <v>0</v>
      </c>
      <c r="G252" s="128">
        <f t="shared" si="7"/>
        <v>0</v>
      </c>
      <c r="H252" s="85"/>
    </row>
    <row r="253" spans="1:8">
      <c r="A253" s="224">
        <v>4</v>
      </c>
      <c r="B253" s="171">
        <v>22090104</v>
      </c>
      <c r="C253" s="250" t="s">
        <v>274</v>
      </c>
      <c r="D253" s="225">
        <v>500000</v>
      </c>
      <c r="E253" s="229">
        <v>0</v>
      </c>
      <c r="F253" s="227">
        <v>0</v>
      </c>
      <c r="G253" s="128">
        <f t="shared" si="7"/>
        <v>500000</v>
      </c>
      <c r="H253" s="85"/>
    </row>
    <row r="254" spans="1:8">
      <c r="A254" s="224">
        <v>5</v>
      </c>
      <c r="B254" s="171">
        <v>22090105</v>
      </c>
      <c r="C254" s="250" t="s">
        <v>275</v>
      </c>
      <c r="D254" s="225">
        <v>500000</v>
      </c>
      <c r="E254" s="229">
        <v>0</v>
      </c>
      <c r="F254" s="227">
        <v>0</v>
      </c>
      <c r="G254" s="128">
        <f t="shared" si="7"/>
        <v>500000</v>
      </c>
      <c r="H254" s="83"/>
    </row>
    <row r="255" spans="1:8" ht="36">
      <c r="A255" s="224">
        <v>6</v>
      </c>
      <c r="B255" s="171">
        <v>22090106</v>
      </c>
      <c r="C255" s="250" t="s">
        <v>276</v>
      </c>
      <c r="D255" s="232">
        <v>4000000</v>
      </c>
      <c r="E255" s="233">
        <v>0</v>
      </c>
      <c r="F255" s="227">
        <v>0</v>
      </c>
      <c r="G255" s="128">
        <f t="shared" si="7"/>
        <v>4000000</v>
      </c>
      <c r="H255" s="85"/>
    </row>
    <row r="256" spans="1:8" ht="36">
      <c r="A256" s="224">
        <v>7</v>
      </c>
      <c r="B256" s="171">
        <v>22090107</v>
      </c>
      <c r="C256" s="250" t="s">
        <v>277</v>
      </c>
      <c r="D256" s="283">
        <v>0</v>
      </c>
      <c r="E256" s="229">
        <v>0</v>
      </c>
      <c r="F256" s="227">
        <v>6000000</v>
      </c>
      <c r="G256" s="128">
        <f t="shared" si="7"/>
        <v>6000000</v>
      </c>
      <c r="H256" s="83" t="s">
        <v>213</v>
      </c>
    </row>
    <row r="257" spans="1:8" ht="24">
      <c r="A257" s="224">
        <v>8</v>
      </c>
      <c r="B257" s="171">
        <v>22090108</v>
      </c>
      <c r="C257" s="250" t="s">
        <v>278</v>
      </c>
      <c r="D257" s="232">
        <v>5000000</v>
      </c>
      <c r="E257" s="229">
        <v>0</v>
      </c>
      <c r="F257" s="227">
        <v>0</v>
      </c>
      <c r="G257" s="128">
        <f t="shared" si="7"/>
        <v>5000000</v>
      </c>
      <c r="H257" s="85"/>
    </row>
    <row r="258" spans="1:8" ht="16.5" customHeight="1">
      <c r="A258" s="224">
        <v>9</v>
      </c>
      <c r="B258" s="171">
        <v>22090109</v>
      </c>
      <c r="C258" s="250" t="s">
        <v>279</v>
      </c>
      <c r="D258" s="230">
        <v>0</v>
      </c>
      <c r="E258" s="229">
        <v>0</v>
      </c>
      <c r="F258" s="227">
        <v>0</v>
      </c>
      <c r="G258" s="128">
        <f t="shared" si="7"/>
        <v>0</v>
      </c>
      <c r="H258" s="85"/>
    </row>
    <row r="259" spans="1:8" ht="24">
      <c r="A259" s="224">
        <v>10</v>
      </c>
      <c r="B259" s="171">
        <v>22090110</v>
      </c>
      <c r="C259" s="250" t="s">
        <v>280</v>
      </c>
      <c r="D259" s="230">
        <v>0</v>
      </c>
      <c r="E259" s="233">
        <v>0</v>
      </c>
      <c r="F259" s="227">
        <v>0</v>
      </c>
      <c r="G259" s="128">
        <f>D259+F259</f>
        <v>0</v>
      </c>
      <c r="H259" s="85"/>
    </row>
    <row r="260" spans="1:8">
      <c r="A260" s="224">
        <v>11</v>
      </c>
      <c r="B260" s="171">
        <v>22090111</v>
      </c>
      <c r="C260" s="250" t="s">
        <v>281</v>
      </c>
      <c r="D260" s="225">
        <v>5000000</v>
      </c>
      <c r="E260" s="251">
        <v>0</v>
      </c>
      <c r="F260" s="227">
        <v>0</v>
      </c>
      <c r="G260" s="128">
        <f>D260+F260</f>
        <v>5000000</v>
      </c>
      <c r="H260" s="85"/>
    </row>
    <row r="261" spans="1:8">
      <c r="A261" s="224">
        <v>12</v>
      </c>
      <c r="B261" s="171">
        <v>22090112</v>
      </c>
      <c r="C261" s="250" t="s">
        <v>282</v>
      </c>
      <c r="D261" s="225">
        <v>35000000</v>
      </c>
      <c r="E261" s="251">
        <v>7500000</v>
      </c>
      <c r="F261" s="227">
        <v>0</v>
      </c>
      <c r="G261" s="128">
        <f>D261+F261</f>
        <v>35000000</v>
      </c>
      <c r="H261" s="85"/>
    </row>
    <row r="262" spans="1:8">
      <c r="A262" s="85"/>
      <c r="B262" s="248"/>
      <c r="C262" s="284" t="s">
        <v>176</v>
      </c>
      <c r="D262" s="285">
        <f>SUM(D250:D261)</f>
        <v>200000000</v>
      </c>
      <c r="E262" s="286">
        <f>SUM(E250:E261)</f>
        <v>124944987.5</v>
      </c>
      <c r="F262" s="125">
        <f>SUM(F250:F261)</f>
        <v>56000000</v>
      </c>
      <c r="G262" s="125">
        <f>SUM(G250:G261)</f>
        <v>256000000</v>
      </c>
      <c r="H262" s="85"/>
    </row>
    <row r="269" spans="1:8">
      <c r="A269" s="443" t="s">
        <v>150</v>
      </c>
      <c r="B269" s="443"/>
      <c r="C269" s="443"/>
      <c r="D269" s="443"/>
      <c r="E269" s="443"/>
      <c r="F269" s="443"/>
      <c r="G269" s="443"/>
    </row>
    <row r="270" spans="1:8">
      <c r="A270" s="443" t="s">
        <v>151</v>
      </c>
      <c r="B270" s="443"/>
      <c r="C270" s="443"/>
      <c r="D270" s="443"/>
      <c r="E270" s="443"/>
      <c r="F270" s="443"/>
      <c r="G270" s="443"/>
    </row>
    <row r="271" spans="1:8">
      <c r="A271" s="443" t="s">
        <v>152</v>
      </c>
      <c r="B271" s="443"/>
      <c r="C271" s="443"/>
      <c r="D271" s="443"/>
      <c r="E271" s="443"/>
      <c r="F271" s="443"/>
      <c r="G271" s="443"/>
    </row>
    <row r="272" spans="1:8">
      <c r="A272" s="216"/>
      <c r="B272" s="216"/>
      <c r="C272" s="216"/>
      <c r="D272" s="216"/>
      <c r="E272" s="216"/>
      <c r="F272" s="216"/>
      <c r="G272" s="216"/>
    </row>
    <row r="273" spans="1:8">
      <c r="A273" s="217" t="s">
        <v>283</v>
      </c>
      <c r="B273" s="217"/>
      <c r="C273" s="217"/>
      <c r="D273" s="217"/>
      <c r="E273" s="217"/>
      <c r="F273" s="217"/>
      <c r="G273" s="218"/>
    </row>
    <row r="274" spans="1:8">
      <c r="A274" s="218"/>
      <c r="B274" s="216"/>
      <c r="C274" s="218"/>
      <c r="D274" s="218"/>
      <c r="E274" s="218"/>
      <c r="F274" s="218"/>
      <c r="G274" s="218"/>
    </row>
    <row r="275" spans="1:8">
      <c r="A275" s="219" t="s">
        <v>284</v>
      </c>
      <c r="B275" s="219"/>
      <c r="C275" s="219"/>
      <c r="D275" s="218"/>
      <c r="E275" s="218"/>
      <c r="F275" s="218"/>
      <c r="G275" s="218"/>
    </row>
    <row r="276" spans="1:8" ht="36.75">
      <c r="A276" s="220" t="s">
        <v>0</v>
      </c>
      <c r="B276" s="222" t="s">
        <v>155</v>
      </c>
      <c r="C276" s="222" t="s">
        <v>156</v>
      </c>
      <c r="D276" s="222" t="s">
        <v>157</v>
      </c>
      <c r="E276" s="222" t="s">
        <v>158</v>
      </c>
      <c r="F276" s="221" t="s">
        <v>159</v>
      </c>
      <c r="G276" s="221" t="s">
        <v>160</v>
      </c>
      <c r="H276" s="223" t="s">
        <v>161</v>
      </c>
    </row>
    <row r="277" spans="1:8" ht="36">
      <c r="A277" s="224">
        <v>1</v>
      </c>
      <c r="B277" s="171">
        <v>22090101</v>
      </c>
      <c r="C277" s="250" t="s">
        <v>285</v>
      </c>
      <c r="D277" s="232">
        <v>250000000</v>
      </c>
      <c r="E277" s="233">
        <v>198331000</v>
      </c>
      <c r="F277" s="227">
        <v>83000000</v>
      </c>
      <c r="G277" s="128">
        <f>D277+F277</f>
        <v>333000000</v>
      </c>
      <c r="H277" s="85" t="s">
        <v>65</v>
      </c>
    </row>
    <row r="278" spans="1:8">
      <c r="A278" s="85"/>
      <c r="B278" s="248"/>
      <c r="C278" s="284" t="s">
        <v>176</v>
      </c>
      <c r="D278" s="287">
        <f>SUM(D277:D277)</f>
        <v>250000000</v>
      </c>
      <c r="E278" s="286">
        <f>SUM(E277:E277)</f>
        <v>198331000</v>
      </c>
      <c r="F278" s="125">
        <f>SUM(F277:F277)</f>
        <v>83000000</v>
      </c>
      <c r="G278" s="125">
        <f>SUM(G277:G277)</f>
        <v>333000000</v>
      </c>
      <c r="H278" s="85"/>
    </row>
    <row r="300" spans="1:7">
      <c r="A300" s="443" t="s">
        <v>150</v>
      </c>
      <c r="B300" s="443"/>
      <c r="C300" s="443"/>
      <c r="D300" s="443"/>
      <c r="E300" s="443"/>
      <c r="F300" s="443"/>
      <c r="G300" s="443"/>
    </row>
    <row r="301" spans="1:7">
      <c r="A301" s="443" t="s">
        <v>151</v>
      </c>
      <c r="B301" s="443"/>
      <c r="C301" s="443"/>
      <c r="D301" s="443"/>
      <c r="E301" s="443"/>
      <c r="F301" s="443"/>
      <c r="G301" s="443"/>
    </row>
    <row r="302" spans="1:7">
      <c r="A302" s="443" t="s">
        <v>152</v>
      </c>
      <c r="B302" s="443"/>
      <c r="C302" s="443"/>
      <c r="D302" s="443"/>
      <c r="E302" s="443"/>
      <c r="F302" s="443"/>
      <c r="G302" s="443"/>
    </row>
    <row r="303" spans="1:7">
      <c r="A303" s="216"/>
      <c r="B303" s="216"/>
      <c r="C303" s="216"/>
      <c r="D303" s="216"/>
      <c r="E303" s="216"/>
      <c r="F303" s="216"/>
      <c r="G303" s="216"/>
    </row>
    <row r="304" spans="1:7">
      <c r="A304" s="217" t="s">
        <v>286</v>
      </c>
      <c r="B304" s="217"/>
      <c r="C304" s="217"/>
      <c r="D304" s="217"/>
      <c r="E304" s="217"/>
      <c r="F304" s="217"/>
      <c r="G304" s="218"/>
    </row>
    <row r="305" spans="1:8">
      <c r="A305" s="218"/>
      <c r="B305" s="216"/>
      <c r="C305" s="218"/>
      <c r="D305" s="218"/>
      <c r="E305" s="218"/>
      <c r="F305" s="218"/>
      <c r="G305" s="218"/>
    </row>
    <row r="306" spans="1:8">
      <c r="A306" s="219" t="s">
        <v>287</v>
      </c>
      <c r="B306" s="219"/>
      <c r="C306" s="219"/>
      <c r="D306" s="218"/>
      <c r="E306" s="218"/>
      <c r="F306" s="218"/>
      <c r="G306" s="218"/>
    </row>
    <row r="307" spans="1:8" ht="36.75">
      <c r="A307" s="220" t="s">
        <v>0</v>
      </c>
      <c r="B307" s="222" t="s">
        <v>155</v>
      </c>
      <c r="C307" s="222" t="s">
        <v>156</v>
      </c>
      <c r="D307" s="222" t="s">
        <v>157</v>
      </c>
      <c r="E307" s="222" t="s">
        <v>158</v>
      </c>
      <c r="F307" s="221" t="s">
        <v>159</v>
      </c>
      <c r="G307" s="221" t="s">
        <v>160</v>
      </c>
      <c r="H307" s="223" t="s">
        <v>161</v>
      </c>
    </row>
    <row r="308" spans="1:8">
      <c r="A308" s="224">
        <v>1</v>
      </c>
      <c r="B308" s="171">
        <v>22090101</v>
      </c>
      <c r="C308" s="112" t="s">
        <v>124</v>
      </c>
      <c r="D308" s="240">
        <v>30000000</v>
      </c>
      <c r="E308" s="229">
        <v>6000000</v>
      </c>
      <c r="F308" s="227">
        <v>0</v>
      </c>
      <c r="G308" s="128">
        <v>10000000</v>
      </c>
      <c r="H308" s="85" t="s">
        <v>199</v>
      </c>
    </row>
    <row r="309" spans="1:8">
      <c r="A309" s="85"/>
      <c r="B309" s="248"/>
      <c r="C309" s="284" t="s">
        <v>176</v>
      </c>
      <c r="D309" s="287">
        <f>SUM(D308:D308)</f>
        <v>30000000</v>
      </c>
      <c r="E309" s="288">
        <f>SUM(E308)</f>
        <v>6000000</v>
      </c>
      <c r="F309" s="125">
        <f>SUM(F308:F308)</f>
        <v>0</v>
      </c>
      <c r="G309" s="125">
        <f>SUM(G308:G308)</f>
        <v>10000000</v>
      </c>
      <c r="H309" s="85"/>
    </row>
    <row r="333" spans="1:7">
      <c r="A333" s="443" t="s">
        <v>150</v>
      </c>
      <c r="B333" s="443"/>
      <c r="C333" s="443"/>
      <c r="D333" s="443"/>
      <c r="E333" s="443"/>
      <c r="F333" s="443"/>
      <c r="G333" s="443"/>
    </row>
    <row r="334" spans="1:7">
      <c r="A334" s="443" t="s">
        <v>151</v>
      </c>
      <c r="B334" s="443"/>
      <c r="C334" s="443"/>
      <c r="D334" s="443"/>
      <c r="E334" s="443"/>
      <c r="F334" s="443"/>
      <c r="G334" s="443"/>
    </row>
    <row r="335" spans="1:7">
      <c r="A335" s="443" t="s">
        <v>152</v>
      </c>
      <c r="B335" s="443"/>
      <c r="C335" s="443"/>
      <c r="D335" s="443"/>
      <c r="E335" s="443"/>
      <c r="F335" s="443"/>
      <c r="G335" s="443"/>
    </row>
    <row r="336" spans="1:7">
      <c r="A336" s="216"/>
      <c r="B336" s="216"/>
      <c r="C336" s="216"/>
      <c r="D336" s="216"/>
      <c r="E336" s="216"/>
      <c r="F336" s="216"/>
      <c r="G336" s="216"/>
    </row>
    <row r="337" spans="1:8">
      <c r="A337" s="217" t="s">
        <v>288</v>
      </c>
      <c r="B337" s="217"/>
      <c r="C337" s="217"/>
      <c r="D337" s="217"/>
      <c r="E337" s="217"/>
      <c r="F337" s="217"/>
      <c r="G337" s="218"/>
    </row>
    <row r="338" spans="1:8">
      <c r="A338" s="218"/>
      <c r="B338" s="216"/>
      <c r="C338" s="218"/>
      <c r="D338" s="218"/>
      <c r="E338" s="218"/>
      <c r="F338" s="218"/>
      <c r="G338" s="218"/>
    </row>
    <row r="339" spans="1:8">
      <c r="A339" s="219" t="s">
        <v>289</v>
      </c>
      <c r="B339" s="219"/>
      <c r="C339" s="219"/>
      <c r="D339" s="218"/>
      <c r="E339" s="218"/>
      <c r="F339" s="218"/>
      <c r="G339" s="218"/>
    </row>
    <row r="340" spans="1:8" ht="36.75">
      <c r="A340" s="220" t="s">
        <v>0</v>
      </c>
      <c r="B340" s="222" t="s">
        <v>155</v>
      </c>
      <c r="C340" s="222" t="s">
        <v>156</v>
      </c>
      <c r="D340" s="222" t="s">
        <v>157</v>
      </c>
      <c r="E340" s="222" t="s">
        <v>158</v>
      </c>
      <c r="F340" s="221" t="s">
        <v>159</v>
      </c>
      <c r="G340" s="221" t="s">
        <v>160</v>
      </c>
      <c r="H340" s="223" t="s">
        <v>161</v>
      </c>
    </row>
    <row r="341" spans="1:8">
      <c r="A341" s="224">
        <v>1</v>
      </c>
      <c r="B341" s="171">
        <v>22090101</v>
      </c>
      <c r="C341" s="250" t="s">
        <v>290</v>
      </c>
      <c r="D341" s="225">
        <v>10000000</v>
      </c>
      <c r="E341" s="229">
        <v>0</v>
      </c>
      <c r="F341" s="233">
        <v>0</v>
      </c>
      <c r="G341" s="128">
        <f>D341+F341</f>
        <v>10000000</v>
      </c>
      <c r="H341" s="85"/>
    </row>
    <row r="342" spans="1:8">
      <c r="A342" s="224">
        <v>2</v>
      </c>
      <c r="B342" s="171">
        <v>22090102</v>
      </c>
      <c r="C342" s="250" t="s">
        <v>291</v>
      </c>
      <c r="D342" s="225">
        <v>50000000</v>
      </c>
      <c r="E342" s="229">
        <v>0</v>
      </c>
      <c r="F342" s="233">
        <v>0</v>
      </c>
      <c r="G342" s="128">
        <f t="shared" ref="G342:G348" si="8">D342+F342</f>
        <v>50000000</v>
      </c>
      <c r="H342" s="85"/>
    </row>
    <row r="343" spans="1:8">
      <c r="A343" s="224">
        <v>3</v>
      </c>
      <c r="B343" s="171">
        <v>22090103</v>
      </c>
      <c r="C343" s="250" t="s">
        <v>292</v>
      </c>
      <c r="D343" s="225">
        <v>3000000</v>
      </c>
      <c r="E343" s="229">
        <v>0</v>
      </c>
      <c r="F343" s="233">
        <v>0</v>
      </c>
      <c r="G343" s="128">
        <f t="shared" si="8"/>
        <v>3000000</v>
      </c>
      <c r="H343" s="85"/>
    </row>
    <row r="344" spans="1:8">
      <c r="A344" s="224">
        <v>4</v>
      </c>
      <c r="B344" s="171">
        <v>22090104</v>
      </c>
      <c r="C344" s="250" t="s">
        <v>293</v>
      </c>
      <c r="D344" s="225">
        <v>22000000</v>
      </c>
      <c r="E344" s="229">
        <v>0</v>
      </c>
      <c r="F344" s="233">
        <v>0</v>
      </c>
      <c r="G344" s="128">
        <f t="shared" si="8"/>
        <v>22000000</v>
      </c>
      <c r="H344" s="85"/>
    </row>
    <row r="345" spans="1:8">
      <c r="A345" s="224">
        <v>5</v>
      </c>
      <c r="B345" s="171">
        <v>22090105</v>
      </c>
      <c r="C345" s="250" t="s">
        <v>294</v>
      </c>
      <c r="D345" s="225">
        <v>8000000</v>
      </c>
      <c r="E345" s="229">
        <v>8000000</v>
      </c>
      <c r="F345" s="233">
        <v>7000000</v>
      </c>
      <c r="G345" s="128">
        <f t="shared" si="8"/>
        <v>15000000</v>
      </c>
      <c r="H345" s="85" t="s">
        <v>213</v>
      </c>
    </row>
    <row r="346" spans="1:8" ht="24">
      <c r="A346" s="224">
        <v>6</v>
      </c>
      <c r="B346" s="171">
        <v>22090106</v>
      </c>
      <c r="C346" s="250" t="s">
        <v>295</v>
      </c>
      <c r="D346" s="232">
        <v>5000000</v>
      </c>
      <c r="E346" s="229">
        <v>0</v>
      </c>
      <c r="F346" s="233">
        <v>0</v>
      </c>
      <c r="G346" s="128">
        <f t="shared" si="8"/>
        <v>5000000</v>
      </c>
      <c r="H346" s="85"/>
    </row>
    <row r="347" spans="1:8" ht="24">
      <c r="A347" s="224">
        <v>7</v>
      </c>
      <c r="B347" s="171">
        <v>22090107</v>
      </c>
      <c r="C347" s="250" t="s">
        <v>296</v>
      </c>
      <c r="D347" s="232">
        <v>2000000</v>
      </c>
      <c r="E347" s="233">
        <v>0</v>
      </c>
      <c r="F347" s="233">
        <v>0</v>
      </c>
      <c r="G347" s="128">
        <f t="shared" si="8"/>
        <v>2000000</v>
      </c>
      <c r="H347" s="85"/>
    </row>
    <row r="348" spans="1:8">
      <c r="A348" s="224">
        <v>8</v>
      </c>
      <c r="B348" s="171">
        <v>22090108</v>
      </c>
      <c r="C348" s="250" t="s">
        <v>297</v>
      </c>
      <c r="D348" s="230">
        <v>0</v>
      </c>
      <c r="E348" s="233">
        <v>0</v>
      </c>
      <c r="F348" s="233">
        <v>0</v>
      </c>
      <c r="G348" s="128">
        <f t="shared" si="8"/>
        <v>0</v>
      </c>
      <c r="H348" s="85"/>
    </row>
    <row r="349" spans="1:8">
      <c r="A349" s="85"/>
      <c r="B349" s="248"/>
      <c r="C349" s="242" t="s">
        <v>176</v>
      </c>
      <c r="D349" s="235">
        <f>SUM(D341:D348)</f>
        <v>100000000</v>
      </c>
      <c r="E349" s="141">
        <f>SUM(E341:E348)</f>
        <v>8000000</v>
      </c>
      <c r="F349" s="125">
        <f>SUM(F341:F348)</f>
        <v>7000000</v>
      </c>
      <c r="G349" s="125">
        <f>SUM(G341:G348)</f>
        <v>107000000</v>
      </c>
      <c r="H349" s="85"/>
    </row>
    <row r="365" spans="1:7">
      <c r="A365" s="443" t="s">
        <v>150</v>
      </c>
      <c r="B365" s="443"/>
      <c r="C365" s="443"/>
      <c r="D365" s="443"/>
      <c r="E365" s="443"/>
      <c r="F365" s="443"/>
      <c r="G365" s="443"/>
    </row>
    <row r="366" spans="1:7">
      <c r="A366" s="443" t="s">
        <v>151</v>
      </c>
      <c r="B366" s="443"/>
      <c r="C366" s="443"/>
      <c r="D366" s="443"/>
      <c r="E366" s="443"/>
      <c r="F366" s="443"/>
      <c r="G366" s="443"/>
    </row>
    <row r="367" spans="1:7">
      <c r="A367" s="443" t="s">
        <v>152</v>
      </c>
      <c r="B367" s="443"/>
      <c r="C367" s="443"/>
      <c r="D367" s="443"/>
      <c r="E367" s="443"/>
      <c r="F367" s="443"/>
      <c r="G367" s="443"/>
    </row>
    <row r="368" spans="1:7">
      <c r="A368" s="216"/>
      <c r="B368" s="216"/>
      <c r="C368" s="216"/>
      <c r="D368" s="216"/>
      <c r="E368" s="216"/>
      <c r="F368" s="216"/>
      <c r="G368" s="216"/>
    </row>
    <row r="369" spans="1:8">
      <c r="A369" s="217" t="s">
        <v>298</v>
      </c>
      <c r="B369" s="217"/>
      <c r="C369" s="217"/>
      <c r="D369" s="217"/>
      <c r="E369" s="217"/>
      <c r="F369" s="217"/>
      <c r="G369" s="218"/>
    </row>
    <row r="370" spans="1:8">
      <c r="A370" s="218"/>
      <c r="B370" s="216"/>
      <c r="C370" s="218"/>
      <c r="D370" s="218"/>
      <c r="E370" s="218"/>
      <c r="F370" s="218"/>
      <c r="G370" s="218"/>
    </row>
    <row r="371" spans="1:8">
      <c r="A371" s="219" t="s">
        <v>299</v>
      </c>
      <c r="B371" s="219"/>
      <c r="C371" s="219"/>
      <c r="D371" s="218"/>
      <c r="E371" s="218"/>
      <c r="F371" s="218"/>
      <c r="G371" s="218"/>
    </row>
    <row r="372" spans="1:8" ht="36.75">
      <c r="A372" s="220" t="s">
        <v>0</v>
      </c>
      <c r="B372" s="222" t="s">
        <v>155</v>
      </c>
      <c r="C372" s="222" t="s">
        <v>156</v>
      </c>
      <c r="D372" s="222" t="s">
        <v>157</v>
      </c>
      <c r="E372" s="222" t="s">
        <v>158</v>
      </c>
      <c r="F372" s="221" t="s">
        <v>159</v>
      </c>
      <c r="G372" s="221" t="s">
        <v>160</v>
      </c>
      <c r="H372" s="223" t="s">
        <v>161</v>
      </c>
    </row>
    <row r="373" spans="1:8">
      <c r="A373" s="224">
        <v>1</v>
      </c>
      <c r="B373" s="171">
        <v>22090101</v>
      </c>
      <c r="C373" s="250" t="s">
        <v>300</v>
      </c>
      <c r="D373" s="225">
        <v>4000000</v>
      </c>
      <c r="E373" s="229">
        <v>0</v>
      </c>
      <c r="F373" s="233">
        <v>0</v>
      </c>
      <c r="G373" s="128">
        <f>D373+F373</f>
        <v>4000000</v>
      </c>
      <c r="H373" s="85"/>
    </row>
    <row r="374" spans="1:8">
      <c r="A374" s="224">
        <v>2</v>
      </c>
      <c r="B374" s="171">
        <v>22090102</v>
      </c>
      <c r="C374" s="250" t="s">
        <v>301</v>
      </c>
      <c r="D374" s="225">
        <v>14000000</v>
      </c>
      <c r="E374" s="229">
        <v>10000000</v>
      </c>
      <c r="F374" s="233">
        <v>5000000</v>
      </c>
      <c r="G374" s="128">
        <f t="shared" ref="G374:G379" si="9">D374+F374</f>
        <v>19000000</v>
      </c>
      <c r="H374" s="83" t="s">
        <v>213</v>
      </c>
    </row>
    <row r="375" spans="1:8">
      <c r="A375" s="224">
        <v>3</v>
      </c>
      <c r="B375" s="171">
        <v>22090103</v>
      </c>
      <c r="C375" s="250" t="s">
        <v>302</v>
      </c>
      <c r="D375" s="230">
        <v>0</v>
      </c>
      <c r="E375" s="229">
        <v>0</v>
      </c>
      <c r="F375" s="233">
        <v>0</v>
      </c>
      <c r="G375" s="128">
        <f t="shared" si="9"/>
        <v>0</v>
      </c>
      <c r="H375" s="85"/>
    </row>
    <row r="376" spans="1:8" ht="24">
      <c r="A376" s="224">
        <v>4</v>
      </c>
      <c r="B376" s="171">
        <v>22090104</v>
      </c>
      <c r="C376" s="250" t="s">
        <v>303</v>
      </c>
      <c r="D376" s="230">
        <v>0</v>
      </c>
      <c r="E376" s="229">
        <v>0</v>
      </c>
      <c r="F376" s="233">
        <v>0</v>
      </c>
      <c r="G376" s="128">
        <f t="shared" si="9"/>
        <v>0</v>
      </c>
      <c r="H376" s="85"/>
    </row>
    <row r="377" spans="1:8">
      <c r="A377" s="224">
        <v>5</v>
      </c>
      <c r="B377" s="171">
        <v>22090105</v>
      </c>
      <c r="C377" s="250" t="s">
        <v>304</v>
      </c>
      <c r="D377" s="230">
        <v>0</v>
      </c>
      <c r="E377" s="229">
        <v>0</v>
      </c>
      <c r="F377" s="233">
        <v>0</v>
      </c>
      <c r="G377" s="128">
        <f t="shared" si="9"/>
        <v>0</v>
      </c>
      <c r="H377" s="85"/>
    </row>
    <row r="378" spans="1:8">
      <c r="A378" s="224">
        <v>6</v>
      </c>
      <c r="B378" s="171">
        <v>22090106</v>
      </c>
      <c r="C378" s="250" t="s">
        <v>305</v>
      </c>
      <c r="D378" s="225">
        <v>18000000</v>
      </c>
      <c r="E378" s="229">
        <v>0</v>
      </c>
      <c r="F378" s="233">
        <v>0</v>
      </c>
      <c r="G378" s="128">
        <f t="shared" si="9"/>
        <v>18000000</v>
      </c>
      <c r="H378" s="85"/>
    </row>
    <row r="379" spans="1:8">
      <c r="A379" s="224">
        <v>7</v>
      </c>
      <c r="B379" s="171">
        <v>22090107</v>
      </c>
      <c r="C379" s="250" t="s">
        <v>306</v>
      </c>
      <c r="D379" s="230">
        <v>0</v>
      </c>
      <c r="E379" s="233">
        <v>0</v>
      </c>
      <c r="F379" s="233">
        <v>0</v>
      </c>
      <c r="G379" s="128">
        <f t="shared" si="9"/>
        <v>0</v>
      </c>
      <c r="H379" s="85"/>
    </row>
    <row r="380" spans="1:8">
      <c r="A380" s="85"/>
      <c r="B380" s="248"/>
      <c r="C380" s="242" t="s">
        <v>176</v>
      </c>
      <c r="D380" s="235">
        <f>SUM(D373:D379)</f>
        <v>36000000</v>
      </c>
      <c r="E380" s="141">
        <f>SUM(E373:E379)</f>
        <v>10000000</v>
      </c>
      <c r="F380" s="125">
        <f>SUM(F373:F379)</f>
        <v>5000000</v>
      </c>
      <c r="G380" s="125">
        <f>SUM(G373:G379)</f>
        <v>41000000</v>
      </c>
      <c r="H380" s="85"/>
    </row>
    <row r="397" spans="1:7">
      <c r="A397" s="443" t="s">
        <v>150</v>
      </c>
      <c r="B397" s="443"/>
      <c r="C397" s="443"/>
      <c r="D397" s="443"/>
      <c r="E397" s="443"/>
      <c r="F397" s="443"/>
      <c r="G397" s="443"/>
    </row>
    <row r="398" spans="1:7">
      <c r="A398" s="443" t="s">
        <v>151</v>
      </c>
      <c r="B398" s="443"/>
      <c r="C398" s="443"/>
      <c r="D398" s="443"/>
      <c r="E398" s="443"/>
      <c r="F398" s="443"/>
      <c r="G398" s="443"/>
    </row>
    <row r="399" spans="1:7">
      <c r="A399" s="443" t="s">
        <v>152</v>
      </c>
      <c r="B399" s="443"/>
      <c r="C399" s="443"/>
      <c r="D399" s="443"/>
      <c r="E399" s="443"/>
      <c r="F399" s="443"/>
      <c r="G399" s="443"/>
    </row>
    <row r="400" spans="1:7">
      <c r="A400" s="394"/>
      <c r="B400" s="394"/>
      <c r="C400" s="394"/>
      <c r="D400" s="394"/>
      <c r="E400" s="394"/>
      <c r="F400" s="394"/>
      <c r="G400" s="394"/>
    </row>
    <row r="401" spans="1:8">
      <c r="A401" s="217" t="s">
        <v>686</v>
      </c>
      <c r="B401" s="217"/>
      <c r="C401" s="217"/>
      <c r="D401" s="217"/>
      <c r="E401" s="217"/>
      <c r="F401" s="217"/>
      <c r="G401" s="218"/>
    </row>
    <row r="402" spans="1:8">
      <c r="A402" s="218"/>
      <c r="B402" s="394"/>
      <c r="C402" s="218"/>
      <c r="D402" s="218"/>
      <c r="E402" s="218"/>
      <c r="F402" s="218"/>
      <c r="G402" s="218"/>
    </row>
    <row r="403" spans="1:8">
      <c r="A403" s="219" t="s">
        <v>695</v>
      </c>
      <c r="B403" s="219"/>
      <c r="C403" s="219"/>
      <c r="D403" s="218"/>
      <c r="E403" s="218"/>
      <c r="F403" s="218"/>
      <c r="G403" s="218"/>
    </row>
    <row r="404" spans="1:8" ht="36.75">
      <c r="A404" s="220" t="s">
        <v>0</v>
      </c>
      <c r="B404" s="222" t="s">
        <v>155</v>
      </c>
      <c r="C404" s="222" t="s">
        <v>156</v>
      </c>
      <c r="D404" s="222" t="s">
        <v>157</v>
      </c>
      <c r="E404" s="222" t="s">
        <v>158</v>
      </c>
      <c r="F404" s="221" t="s">
        <v>159</v>
      </c>
      <c r="G404" s="221" t="s">
        <v>160</v>
      </c>
      <c r="H404" s="223" t="s">
        <v>161</v>
      </c>
    </row>
    <row r="405" spans="1:8" ht="24">
      <c r="A405" s="224">
        <v>1</v>
      </c>
      <c r="B405" s="171">
        <v>22090101</v>
      </c>
      <c r="C405" s="186" t="s">
        <v>693</v>
      </c>
      <c r="D405" s="225">
        <v>4500000</v>
      </c>
      <c r="E405" s="229">
        <v>0</v>
      </c>
      <c r="F405" s="233">
        <v>0</v>
      </c>
      <c r="G405" s="128">
        <f>D405+F405</f>
        <v>4500000</v>
      </c>
      <c r="H405" s="85"/>
    </row>
    <row r="406" spans="1:8">
      <c r="A406" s="224">
        <v>2</v>
      </c>
      <c r="B406" s="171">
        <v>22090102</v>
      </c>
      <c r="C406" s="186" t="s">
        <v>687</v>
      </c>
      <c r="D406" s="225">
        <v>8000000</v>
      </c>
      <c r="E406" s="229">
        <v>0</v>
      </c>
      <c r="F406" s="233">
        <v>0</v>
      </c>
      <c r="G406" s="128">
        <f t="shared" ref="G406:G412" si="10">D406+F406</f>
        <v>8000000</v>
      </c>
      <c r="H406" s="83"/>
    </row>
    <row r="407" spans="1:8">
      <c r="A407" s="224">
        <v>3</v>
      </c>
      <c r="B407" s="171">
        <v>22090103</v>
      </c>
      <c r="C407" s="186" t="s">
        <v>688</v>
      </c>
      <c r="D407" s="225">
        <v>2000000</v>
      </c>
      <c r="E407" s="229">
        <v>0</v>
      </c>
      <c r="F407" s="233">
        <v>0</v>
      </c>
      <c r="G407" s="128">
        <f t="shared" si="10"/>
        <v>2000000</v>
      </c>
      <c r="H407" s="85"/>
    </row>
    <row r="408" spans="1:8">
      <c r="A408" s="224">
        <v>4</v>
      </c>
      <c r="B408" s="171">
        <v>22090104</v>
      </c>
      <c r="C408" s="186" t="s">
        <v>689</v>
      </c>
      <c r="D408" s="225">
        <v>3000000</v>
      </c>
      <c r="E408" s="229">
        <v>0</v>
      </c>
      <c r="F408" s="233">
        <v>0</v>
      </c>
      <c r="G408" s="128">
        <f t="shared" si="10"/>
        <v>3000000</v>
      </c>
      <c r="H408" s="85"/>
    </row>
    <row r="409" spans="1:8">
      <c r="A409" s="224">
        <v>5</v>
      </c>
      <c r="B409" s="171">
        <v>22090105</v>
      </c>
      <c r="C409" s="186" t="s">
        <v>690</v>
      </c>
      <c r="D409" s="225">
        <v>2500000</v>
      </c>
      <c r="E409" s="229">
        <v>0</v>
      </c>
      <c r="F409" s="233">
        <v>0</v>
      </c>
      <c r="G409" s="128">
        <f t="shared" si="10"/>
        <v>2500000</v>
      </c>
      <c r="H409" s="85"/>
    </row>
    <row r="410" spans="1:8">
      <c r="A410" s="224">
        <v>6</v>
      </c>
      <c r="B410" s="171">
        <v>22090106</v>
      </c>
      <c r="C410" s="186" t="s">
        <v>691</v>
      </c>
      <c r="D410" s="225">
        <v>2500000</v>
      </c>
      <c r="E410" s="229">
        <v>0</v>
      </c>
      <c r="F410" s="233">
        <v>0</v>
      </c>
      <c r="G410" s="128">
        <f t="shared" si="10"/>
        <v>2500000</v>
      </c>
      <c r="H410" s="85"/>
    </row>
    <row r="411" spans="1:8">
      <c r="A411" s="224">
        <v>7</v>
      </c>
      <c r="B411" s="171">
        <v>22090107</v>
      </c>
      <c r="C411" s="186" t="s">
        <v>692</v>
      </c>
      <c r="D411" s="225">
        <v>2500000</v>
      </c>
      <c r="E411" s="233">
        <v>0</v>
      </c>
      <c r="F411" s="233">
        <v>0</v>
      </c>
      <c r="G411" s="128">
        <f t="shared" si="10"/>
        <v>2500000</v>
      </c>
      <c r="H411" s="85"/>
    </row>
    <row r="412" spans="1:8">
      <c r="A412" s="224">
        <v>8</v>
      </c>
      <c r="B412" s="185">
        <v>22090108</v>
      </c>
      <c r="C412" s="186" t="s">
        <v>694</v>
      </c>
      <c r="D412" s="230">
        <v>0</v>
      </c>
      <c r="E412" s="251"/>
      <c r="F412" s="233">
        <v>2500000</v>
      </c>
      <c r="G412" s="455">
        <f t="shared" si="10"/>
        <v>2500000</v>
      </c>
      <c r="H412" s="456" t="s">
        <v>65</v>
      </c>
    </row>
    <row r="413" spans="1:8">
      <c r="A413" s="85"/>
      <c r="B413" s="248"/>
      <c r="C413" s="242" t="s">
        <v>176</v>
      </c>
      <c r="D413" s="141">
        <f t="shared" ref="D413:F413" si="11">SUM(D405:D412)</f>
        <v>25000000</v>
      </c>
      <c r="E413" s="125">
        <f t="shared" si="11"/>
        <v>0</v>
      </c>
      <c r="F413" s="125">
        <f t="shared" si="11"/>
        <v>2500000</v>
      </c>
      <c r="G413" s="125">
        <f>SUM(G405:G412)</f>
        <v>27500000</v>
      </c>
      <c r="H413" s="85"/>
    </row>
    <row r="428" spans="1:7">
      <c r="A428" s="443" t="s">
        <v>150</v>
      </c>
      <c r="B428" s="443"/>
      <c r="C428" s="443"/>
      <c r="D428" s="443"/>
      <c r="E428" s="443"/>
      <c r="F428" s="443"/>
      <c r="G428" s="443"/>
    </row>
    <row r="429" spans="1:7">
      <c r="A429" s="443" t="s">
        <v>151</v>
      </c>
      <c r="B429" s="443"/>
      <c r="C429" s="443"/>
      <c r="D429" s="443"/>
      <c r="E429" s="443"/>
      <c r="F429" s="443"/>
      <c r="G429" s="443"/>
    </row>
    <row r="430" spans="1:7">
      <c r="A430" s="443" t="s">
        <v>152</v>
      </c>
      <c r="B430" s="443"/>
      <c r="C430" s="443"/>
      <c r="D430" s="443"/>
      <c r="E430" s="443"/>
      <c r="F430" s="443"/>
      <c r="G430" s="443"/>
    </row>
    <row r="431" spans="1:7">
      <c r="A431" s="216"/>
      <c r="B431" s="216"/>
      <c r="C431" s="216"/>
      <c r="D431" s="216"/>
      <c r="E431" s="216"/>
      <c r="F431" s="216"/>
      <c r="G431" s="216"/>
    </row>
    <row r="432" spans="1:7">
      <c r="A432" s="217" t="s">
        <v>307</v>
      </c>
      <c r="B432" s="217"/>
      <c r="C432" s="217"/>
      <c r="D432" s="217"/>
      <c r="E432" s="217"/>
      <c r="F432" s="217"/>
      <c r="G432" s="218"/>
    </row>
    <row r="433" spans="1:8">
      <c r="A433" s="218"/>
      <c r="B433" s="216"/>
      <c r="C433" s="218"/>
      <c r="D433" s="218"/>
      <c r="E433" s="218"/>
      <c r="F433" s="218"/>
      <c r="G433" s="218"/>
    </row>
    <row r="434" spans="1:8">
      <c r="A434" s="219" t="s">
        <v>308</v>
      </c>
      <c r="B434" s="219"/>
      <c r="C434" s="219"/>
      <c r="D434" s="218"/>
      <c r="E434" s="218"/>
      <c r="F434" s="218"/>
      <c r="G434" s="218"/>
    </row>
    <row r="435" spans="1:8" ht="36.75">
      <c r="A435" s="220" t="s">
        <v>0</v>
      </c>
      <c r="B435" s="222" t="s">
        <v>155</v>
      </c>
      <c r="C435" s="222" t="s">
        <v>156</v>
      </c>
      <c r="D435" s="222" t="s">
        <v>157</v>
      </c>
      <c r="E435" s="222" t="s">
        <v>158</v>
      </c>
      <c r="F435" s="221" t="s">
        <v>159</v>
      </c>
      <c r="G435" s="221" t="s">
        <v>160</v>
      </c>
      <c r="H435" s="223" t="s">
        <v>161</v>
      </c>
    </row>
    <row r="436" spans="1:8">
      <c r="A436" s="224">
        <v>1</v>
      </c>
      <c r="B436" s="171">
        <v>22090101</v>
      </c>
      <c r="C436" s="250" t="s">
        <v>107</v>
      </c>
      <c r="D436" s="225">
        <v>20000000</v>
      </c>
      <c r="E436" s="244">
        <v>0</v>
      </c>
      <c r="F436" s="244">
        <v>0</v>
      </c>
      <c r="G436" s="128">
        <v>10000000</v>
      </c>
      <c r="H436" s="85" t="s">
        <v>199</v>
      </c>
    </row>
    <row r="437" spans="1:8">
      <c r="A437" s="224">
        <v>2</v>
      </c>
      <c r="B437" s="171">
        <v>22090102</v>
      </c>
      <c r="C437" s="250" t="s">
        <v>309</v>
      </c>
      <c r="D437" s="225">
        <v>25000000</v>
      </c>
      <c r="E437" s="244">
        <v>0</v>
      </c>
      <c r="F437" s="244">
        <v>0</v>
      </c>
      <c r="G437" s="128">
        <f t="shared" ref="G437:G455" si="12">D437+F437</f>
        <v>25000000</v>
      </c>
      <c r="H437" s="85"/>
    </row>
    <row r="438" spans="1:8">
      <c r="A438" s="224">
        <v>3</v>
      </c>
      <c r="B438" s="171">
        <v>22090103</v>
      </c>
      <c r="C438" s="250" t="s">
        <v>310</v>
      </c>
      <c r="D438" s="230">
        <v>0</v>
      </c>
      <c r="E438" s="244">
        <v>0</v>
      </c>
      <c r="F438" s="244">
        <v>0</v>
      </c>
      <c r="G438" s="128">
        <f t="shared" si="12"/>
        <v>0</v>
      </c>
      <c r="H438" s="85"/>
    </row>
    <row r="439" spans="1:8">
      <c r="A439" s="224">
        <v>4</v>
      </c>
      <c r="B439" s="171">
        <v>22090104</v>
      </c>
      <c r="C439" s="250" t="s">
        <v>108</v>
      </c>
      <c r="D439" s="225">
        <v>30000000</v>
      </c>
      <c r="E439" s="244">
        <v>0</v>
      </c>
      <c r="F439" s="244">
        <v>0</v>
      </c>
      <c r="G439" s="128">
        <v>0</v>
      </c>
      <c r="H439" s="85" t="s">
        <v>199</v>
      </c>
    </row>
    <row r="440" spans="1:8">
      <c r="A440" s="224">
        <v>5</v>
      </c>
      <c r="B440" s="171">
        <v>22090105</v>
      </c>
      <c r="C440" s="250" t="s">
        <v>311</v>
      </c>
      <c r="D440" s="225">
        <v>2000000</v>
      </c>
      <c r="E440" s="244">
        <v>0</v>
      </c>
      <c r="F440" s="244">
        <v>0</v>
      </c>
      <c r="G440" s="128">
        <f t="shared" si="12"/>
        <v>2000000</v>
      </c>
      <c r="H440" s="85"/>
    </row>
    <row r="441" spans="1:8">
      <c r="A441" s="224">
        <v>6</v>
      </c>
      <c r="B441" s="171">
        <v>22090106</v>
      </c>
      <c r="C441" s="250" t="s">
        <v>312</v>
      </c>
      <c r="D441" s="225">
        <v>4000000</v>
      </c>
      <c r="E441" s="244">
        <v>0</v>
      </c>
      <c r="F441" s="244">
        <v>0</v>
      </c>
      <c r="G441" s="128">
        <f t="shared" si="12"/>
        <v>4000000</v>
      </c>
      <c r="H441" s="85"/>
    </row>
    <row r="442" spans="1:8">
      <c r="A442" s="224">
        <v>7</v>
      </c>
      <c r="B442" s="171">
        <v>22090107</v>
      </c>
      <c r="C442" s="250" t="s">
        <v>313</v>
      </c>
      <c r="D442" s="225">
        <v>4000000</v>
      </c>
      <c r="E442" s="244">
        <v>0</v>
      </c>
      <c r="F442" s="244">
        <v>0</v>
      </c>
      <c r="G442" s="128">
        <f t="shared" si="12"/>
        <v>4000000</v>
      </c>
      <c r="H442" s="85"/>
    </row>
    <row r="443" spans="1:8">
      <c r="A443" s="224">
        <v>8</v>
      </c>
      <c r="B443" s="171">
        <v>22090108</v>
      </c>
      <c r="C443" s="250" t="s">
        <v>314</v>
      </c>
      <c r="D443" s="225">
        <v>4000000</v>
      </c>
      <c r="E443" s="244">
        <v>0</v>
      </c>
      <c r="F443" s="244">
        <v>0</v>
      </c>
      <c r="G443" s="128">
        <f t="shared" si="12"/>
        <v>4000000</v>
      </c>
      <c r="H443" s="85"/>
    </row>
    <row r="444" spans="1:8">
      <c r="A444" s="224">
        <v>9</v>
      </c>
      <c r="B444" s="171">
        <v>22090109</v>
      </c>
      <c r="C444" s="250" t="s">
        <v>315</v>
      </c>
      <c r="D444" s="230">
        <v>0</v>
      </c>
      <c r="E444" s="244">
        <v>0</v>
      </c>
      <c r="F444" s="244">
        <v>0</v>
      </c>
      <c r="G444" s="128">
        <f t="shared" si="12"/>
        <v>0</v>
      </c>
      <c r="H444" s="85"/>
    </row>
    <row r="445" spans="1:8">
      <c r="A445" s="224">
        <v>10</v>
      </c>
      <c r="B445" s="171">
        <v>22090110</v>
      </c>
      <c r="C445" s="250" t="s">
        <v>316</v>
      </c>
      <c r="D445" s="225">
        <v>4000000</v>
      </c>
      <c r="E445" s="244">
        <v>0</v>
      </c>
      <c r="F445" s="244">
        <v>0</v>
      </c>
      <c r="G445" s="128">
        <f t="shared" si="12"/>
        <v>4000000</v>
      </c>
      <c r="H445" s="85"/>
    </row>
    <row r="446" spans="1:8" ht="24">
      <c r="A446" s="224">
        <v>11</v>
      </c>
      <c r="B446" s="171">
        <v>22090111</v>
      </c>
      <c r="C446" s="250" t="s">
        <v>109</v>
      </c>
      <c r="D446" s="225">
        <v>34000000</v>
      </c>
      <c r="E446" s="244">
        <v>0</v>
      </c>
      <c r="F446" s="244">
        <v>0</v>
      </c>
      <c r="G446" s="128">
        <v>4000000</v>
      </c>
      <c r="H446" s="85" t="s">
        <v>199</v>
      </c>
    </row>
    <row r="447" spans="1:8">
      <c r="A447" s="224">
        <v>12</v>
      </c>
      <c r="B447" s="171">
        <v>22090112</v>
      </c>
      <c r="C447" s="250" t="s">
        <v>317</v>
      </c>
      <c r="D447" s="225">
        <v>8000000</v>
      </c>
      <c r="E447" s="244">
        <v>0</v>
      </c>
      <c r="F447" s="244">
        <v>0</v>
      </c>
      <c r="G447" s="128">
        <f t="shared" si="12"/>
        <v>8000000</v>
      </c>
      <c r="H447" s="85"/>
    </row>
    <row r="448" spans="1:8">
      <c r="A448" s="224">
        <v>13</v>
      </c>
      <c r="B448" s="171">
        <v>22090113</v>
      </c>
      <c r="C448" s="250" t="s">
        <v>318</v>
      </c>
      <c r="D448" s="230">
        <v>0</v>
      </c>
      <c r="E448" s="244">
        <v>0</v>
      </c>
      <c r="F448" s="244">
        <v>0</v>
      </c>
      <c r="G448" s="128">
        <f t="shared" si="12"/>
        <v>0</v>
      </c>
      <c r="H448" s="85"/>
    </row>
    <row r="449" spans="1:8">
      <c r="A449" s="224">
        <v>14</v>
      </c>
      <c r="B449" s="171">
        <v>22090114</v>
      </c>
      <c r="C449" s="250" t="s">
        <v>319</v>
      </c>
      <c r="D449" s="225">
        <v>15000000</v>
      </c>
      <c r="E449" s="247">
        <v>0</v>
      </c>
      <c r="F449" s="244">
        <v>0</v>
      </c>
      <c r="G449" s="128">
        <f t="shared" si="12"/>
        <v>15000000</v>
      </c>
      <c r="H449" s="85"/>
    </row>
    <row r="450" spans="1:8">
      <c r="A450" s="224">
        <v>15</v>
      </c>
      <c r="B450" s="171">
        <v>22090115</v>
      </c>
      <c r="C450" s="250" t="s">
        <v>320</v>
      </c>
      <c r="D450" s="225">
        <v>2000000</v>
      </c>
      <c r="E450" s="247">
        <v>0</v>
      </c>
      <c r="F450" s="247">
        <v>0</v>
      </c>
      <c r="G450" s="128">
        <f t="shared" si="12"/>
        <v>2000000</v>
      </c>
      <c r="H450" s="85"/>
    </row>
    <row r="451" spans="1:8">
      <c r="A451" s="224">
        <v>16</v>
      </c>
      <c r="B451" s="171">
        <v>22090116</v>
      </c>
      <c r="C451" s="250" t="s">
        <v>110</v>
      </c>
      <c r="D451" s="225">
        <v>30000000</v>
      </c>
      <c r="E451" s="247">
        <v>0</v>
      </c>
      <c r="F451" s="247">
        <v>0</v>
      </c>
      <c r="G451" s="128">
        <v>0</v>
      </c>
      <c r="H451" s="85" t="s">
        <v>199</v>
      </c>
    </row>
    <row r="452" spans="1:8">
      <c r="A452" s="224">
        <v>17</v>
      </c>
      <c r="B452" s="171">
        <v>22090117</v>
      </c>
      <c r="C452" s="250" t="s">
        <v>321</v>
      </c>
      <c r="D452" s="230">
        <v>0</v>
      </c>
      <c r="E452" s="247">
        <v>0</v>
      </c>
      <c r="F452" s="247">
        <v>0</v>
      </c>
      <c r="G452" s="128">
        <f t="shared" si="12"/>
        <v>0</v>
      </c>
      <c r="H452" s="85"/>
    </row>
    <row r="453" spans="1:8">
      <c r="A453" s="224">
        <v>18</v>
      </c>
      <c r="B453" s="171">
        <v>22090118</v>
      </c>
      <c r="C453" s="250" t="s">
        <v>322</v>
      </c>
      <c r="D453" s="225">
        <v>1000000</v>
      </c>
      <c r="E453" s="247">
        <v>0</v>
      </c>
      <c r="F453" s="247">
        <v>0</v>
      </c>
      <c r="G453" s="128">
        <f t="shared" si="12"/>
        <v>1000000</v>
      </c>
      <c r="H453" s="85"/>
    </row>
    <row r="454" spans="1:8" ht="24">
      <c r="A454" s="224">
        <v>19</v>
      </c>
      <c r="B454" s="171">
        <v>22090119</v>
      </c>
      <c r="C454" s="250" t="s">
        <v>323</v>
      </c>
      <c r="D454" s="225">
        <v>1000000</v>
      </c>
      <c r="E454" s="247">
        <v>0</v>
      </c>
      <c r="F454" s="247">
        <v>0</v>
      </c>
      <c r="G454" s="128">
        <f t="shared" si="12"/>
        <v>1000000</v>
      </c>
      <c r="H454" s="85"/>
    </row>
    <row r="455" spans="1:8" ht="24">
      <c r="A455" s="224">
        <v>20</v>
      </c>
      <c r="B455" s="171">
        <v>22090120</v>
      </c>
      <c r="C455" s="250" t="s">
        <v>324</v>
      </c>
      <c r="D455" s="230">
        <v>0</v>
      </c>
      <c r="E455" s="247">
        <v>0</v>
      </c>
      <c r="F455" s="247">
        <v>0</v>
      </c>
      <c r="G455" s="128">
        <f t="shared" si="12"/>
        <v>0</v>
      </c>
      <c r="H455" s="85"/>
    </row>
    <row r="456" spans="1:8">
      <c r="A456" s="85"/>
      <c r="B456" s="248"/>
      <c r="C456" s="242" t="s">
        <v>176</v>
      </c>
      <c r="D456" s="235">
        <f>SUM(D436:D455)</f>
        <v>184000000</v>
      </c>
      <c r="E456" s="141">
        <f>SUM(E436:E449)</f>
        <v>0</v>
      </c>
      <c r="F456" s="249">
        <f>SUM(F436:F448)</f>
        <v>0</v>
      </c>
      <c r="G456" s="125">
        <f>SUM(G436:G455)</f>
        <v>84000000</v>
      </c>
      <c r="H456" s="85"/>
    </row>
    <row r="459" spans="1:8">
      <c r="A459" s="443" t="s">
        <v>150</v>
      </c>
      <c r="B459" s="443"/>
      <c r="C459" s="443"/>
      <c r="D459" s="443"/>
      <c r="E459" s="443"/>
      <c r="F459" s="443"/>
      <c r="G459" s="443"/>
    </row>
    <row r="460" spans="1:8">
      <c r="A460" s="443" t="s">
        <v>151</v>
      </c>
      <c r="B460" s="443"/>
      <c r="C460" s="443"/>
      <c r="D460" s="443"/>
      <c r="E460" s="443"/>
      <c r="F460" s="443"/>
      <c r="G460" s="443"/>
    </row>
    <row r="461" spans="1:8">
      <c r="A461" s="443" t="s">
        <v>152</v>
      </c>
      <c r="B461" s="443"/>
      <c r="C461" s="443"/>
      <c r="D461" s="443"/>
      <c r="E461" s="443"/>
      <c r="F461" s="443"/>
      <c r="G461" s="443"/>
    </row>
    <row r="462" spans="1:8">
      <c r="A462" s="216"/>
      <c r="B462" s="216"/>
      <c r="C462" s="216"/>
      <c r="D462" s="216"/>
      <c r="E462" s="216"/>
      <c r="F462" s="216"/>
      <c r="G462" s="216"/>
    </row>
    <row r="463" spans="1:8">
      <c r="A463" s="217" t="s">
        <v>325</v>
      </c>
      <c r="B463" s="217"/>
      <c r="C463" s="217"/>
      <c r="D463" s="217"/>
      <c r="E463" s="217"/>
      <c r="F463" s="217"/>
      <c r="G463" s="218"/>
    </row>
    <row r="464" spans="1:8">
      <c r="A464" s="218"/>
      <c r="B464" s="216"/>
      <c r="C464" s="218"/>
      <c r="D464" s="218"/>
      <c r="E464" s="218"/>
      <c r="F464" s="218"/>
      <c r="G464" s="218"/>
    </row>
    <row r="465" spans="1:8">
      <c r="A465" s="219" t="s">
        <v>326</v>
      </c>
      <c r="B465" s="219"/>
      <c r="C465" s="219"/>
      <c r="D465" s="218"/>
      <c r="E465" s="218"/>
      <c r="F465" s="218"/>
      <c r="G465" s="218"/>
    </row>
    <row r="466" spans="1:8" ht="36.75">
      <c r="A466" s="220" t="s">
        <v>0</v>
      </c>
      <c r="B466" s="222" t="s">
        <v>155</v>
      </c>
      <c r="C466" s="222" t="s">
        <v>156</v>
      </c>
      <c r="D466" s="222" t="s">
        <v>157</v>
      </c>
      <c r="E466" s="222" t="s">
        <v>158</v>
      </c>
      <c r="F466" s="221" t="s">
        <v>159</v>
      </c>
      <c r="G466" s="221" t="s">
        <v>160</v>
      </c>
      <c r="H466" s="223" t="s">
        <v>161</v>
      </c>
    </row>
    <row r="467" spans="1:8" ht="36">
      <c r="A467" s="224">
        <v>1</v>
      </c>
      <c r="B467" s="171">
        <v>22090101</v>
      </c>
      <c r="C467" s="250" t="s">
        <v>118</v>
      </c>
      <c r="D467" s="225">
        <v>200000000</v>
      </c>
      <c r="E467" s="233">
        <v>58346666.640000001</v>
      </c>
      <c r="F467" s="227">
        <v>0</v>
      </c>
      <c r="G467" s="128">
        <v>100000000</v>
      </c>
      <c r="H467" s="85" t="s">
        <v>199</v>
      </c>
    </row>
    <row r="468" spans="1:8" ht="24">
      <c r="A468" s="224">
        <v>2</v>
      </c>
      <c r="B468" s="171">
        <v>22090102</v>
      </c>
      <c r="C468" s="250" t="s">
        <v>327</v>
      </c>
      <c r="D468" s="225">
        <v>10000000</v>
      </c>
      <c r="E468" s="251">
        <v>12479500</v>
      </c>
      <c r="F468" s="227">
        <v>2500000</v>
      </c>
      <c r="G468" s="128">
        <f>D468+F468</f>
        <v>12500000</v>
      </c>
      <c r="H468" s="85" t="s">
        <v>65</v>
      </c>
    </row>
    <row r="469" spans="1:8">
      <c r="A469" s="85"/>
      <c r="B469" s="248"/>
      <c r="C469" s="284" t="s">
        <v>176</v>
      </c>
      <c r="D469" s="287">
        <f>SUM(D467:D468)</f>
        <v>210000000</v>
      </c>
      <c r="E469" s="286">
        <f>SUM(E467:E468)</f>
        <v>70826166.640000001</v>
      </c>
      <c r="F469" s="125">
        <f>SUM(F467:F468)</f>
        <v>2500000</v>
      </c>
      <c r="G469" s="125">
        <f>SUM(G467:G468)</f>
        <v>112500000</v>
      </c>
      <c r="H469" s="85"/>
    </row>
    <row r="490" spans="1:7">
      <c r="A490" s="443" t="s">
        <v>150</v>
      </c>
      <c r="B490" s="443"/>
      <c r="C490" s="443"/>
      <c r="D490" s="443"/>
      <c r="E490" s="443"/>
      <c r="F490" s="443"/>
      <c r="G490" s="443"/>
    </row>
    <row r="491" spans="1:7">
      <c r="A491" s="443" t="s">
        <v>151</v>
      </c>
      <c r="B491" s="443"/>
      <c r="C491" s="443"/>
      <c r="D491" s="443"/>
      <c r="E491" s="443"/>
      <c r="F491" s="443"/>
      <c r="G491" s="443"/>
    </row>
    <row r="492" spans="1:7">
      <c r="A492" s="443" t="s">
        <v>152</v>
      </c>
      <c r="B492" s="443"/>
      <c r="C492" s="443"/>
      <c r="D492" s="443"/>
      <c r="E492" s="443"/>
      <c r="F492" s="443"/>
      <c r="G492" s="443"/>
    </row>
    <row r="493" spans="1:7">
      <c r="A493" s="367"/>
      <c r="B493" s="367"/>
      <c r="C493" s="367"/>
      <c r="D493" s="367"/>
      <c r="E493" s="367"/>
      <c r="F493" s="367"/>
      <c r="G493" s="367"/>
    </row>
    <row r="494" spans="1:7">
      <c r="A494" s="252" t="s">
        <v>611</v>
      </c>
      <c r="B494" s="217"/>
      <c r="C494" s="217"/>
      <c r="D494" s="217"/>
      <c r="E494" s="217"/>
      <c r="F494" s="217"/>
      <c r="G494" s="218"/>
    </row>
    <row r="495" spans="1:7">
      <c r="A495" s="218"/>
      <c r="B495" s="367"/>
      <c r="C495" s="218"/>
      <c r="D495" s="218"/>
      <c r="E495" s="218"/>
      <c r="F495" s="218"/>
      <c r="G495" s="218"/>
    </row>
    <row r="496" spans="1:7">
      <c r="A496" s="219" t="s">
        <v>610</v>
      </c>
      <c r="B496" s="219"/>
      <c r="C496" s="219"/>
      <c r="D496" s="218"/>
      <c r="E496" s="218"/>
      <c r="F496" s="218"/>
      <c r="G496" s="218"/>
    </row>
    <row r="497" spans="1:8" ht="36.75">
      <c r="A497" s="253" t="s">
        <v>0</v>
      </c>
      <c r="B497" s="222" t="s">
        <v>155</v>
      </c>
      <c r="C497" s="222" t="s">
        <v>156</v>
      </c>
      <c r="D497" s="222" t="s">
        <v>157</v>
      </c>
      <c r="E497" s="222" t="s">
        <v>158</v>
      </c>
      <c r="F497" s="221" t="s">
        <v>159</v>
      </c>
      <c r="G497" s="221" t="s">
        <v>160</v>
      </c>
      <c r="H497" s="223" t="s">
        <v>161</v>
      </c>
    </row>
    <row r="498" spans="1:8" ht="36">
      <c r="A498" s="368">
        <v>1</v>
      </c>
      <c r="B498" s="171">
        <v>22090101</v>
      </c>
      <c r="C498" s="250" t="s">
        <v>612</v>
      </c>
      <c r="D498" s="225">
        <v>21000000</v>
      </c>
      <c r="E498" s="254">
        <v>0</v>
      </c>
      <c r="F498" s="255">
        <v>0</v>
      </c>
      <c r="G498" s="128">
        <f t="shared" ref="G498:G519" si="13">D498+F498</f>
        <v>21000000</v>
      </c>
      <c r="H498" s="85"/>
    </row>
    <row r="499" spans="1:8">
      <c r="A499" s="368">
        <v>2</v>
      </c>
      <c r="B499" s="171">
        <v>22090102</v>
      </c>
      <c r="C499" s="250" t="s">
        <v>613</v>
      </c>
      <c r="D499" s="225">
        <v>6000000</v>
      </c>
      <c r="E499" s="256">
        <v>0</v>
      </c>
      <c r="F499" s="255">
        <v>0</v>
      </c>
      <c r="G499" s="128">
        <f t="shared" si="13"/>
        <v>6000000</v>
      </c>
      <c r="H499" s="85"/>
    </row>
    <row r="500" spans="1:8">
      <c r="A500" s="368">
        <v>3</v>
      </c>
      <c r="B500" s="171">
        <v>22090103</v>
      </c>
      <c r="C500" s="250" t="s">
        <v>614</v>
      </c>
      <c r="D500" s="225">
        <v>4000000</v>
      </c>
      <c r="E500" s="257">
        <v>0</v>
      </c>
      <c r="F500" s="255">
        <v>0</v>
      </c>
      <c r="G500" s="128">
        <f t="shared" si="13"/>
        <v>4000000</v>
      </c>
      <c r="H500" s="85"/>
    </row>
    <row r="501" spans="1:8">
      <c r="A501" s="368">
        <v>4</v>
      </c>
      <c r="B501" s="171">
        <v>22090104</v>
      </c>
      <c r="C501" s="250" t="s">
        <v>615</v>
      </c>
      <c r="D501" s="225">
        <v>800000</v>
      </c>
      <c r="E501" s="256">
        <v>0</v>
      </c>
      <c r="F501" s="255">
        <v>0</v>
      </c>
      <c r="G501" s="128">
        <f t="shared" si="13"/>
        <v>800000</v>
      </c>
      <c r="H501" s="85"/>
    </row>
    <row r="502" spans="1:8">
      <c r="A502" s="368">
        <v>5</v>
      </c>
      <c r="B502" s="171">
        <v>22090105</v>
      </c>
      <c r="C502" s="250" t="s">
        <v>616</v>
      </c>
      <c r="D502" s="225">
        <v>90000000</v>
      </c>
      <c r="E502" s="257">
        <v>0</v>
      </c>
      <c r="F502" s="255">
        <v>0</v>
      </c>
      <c r="G502" s="128">
        <f t="shared" si="13"/>
        <v>90000000</v>
      </c>
      <c r="H502" s="85"/>
    </row>
    <row r="503" spans="1:8">
      <c r="A503" s="368">
        <v>6</v>
      </c>
      <c r="B503" s="171">
        <v>22090106</v>
      </c>
      <c r="C503" s="250" t="s">
        <v>617</v>
      </c>
      <c r="D503" s="225">
        <v>800000</v>
      </c>
      <c r="E503" s="257">
        <v>0</v>
      </c>
      <c r="F503" s="255">
        <v>0</v>
      </c>
      <c r="G503" s="128">
        <f t="shared" si="13"/>
        <v>800000</v>
      </c>
      <c r="H503" s="85"/>
    </row>
    <row r="504" spans="1:8" ht="24">
      <c r="A504" s="368">
        <v>7</v>
      </c>
      <c r="B504" s="171">
        <v>22090107</v>
      </c>
      <c r="C504" s="250" t="s">
        <v>618</v>
      </c>
      <c r="D504" s="225">
        <v>700000</v>
      </c>
      <c r="E504" s="257">
        <v>0</v>
      </c>
      <c r="F504" s="255">
        <v>0</v>
      </c>
      <c r="G504" s="128">
        <f t="shared" si="13"/>
        <v>700000</v>
      </c>
      <c r="H504" s="85"/>
    </row>
    <row r="505" spans="1:8" ht="24">
      <c r="A505" s="368">
        <v>8</v>
      </c>
      <c r="B505" s="171">
        <v>22090108</v>
      </c>
      <c r="C505" s="250" t="s">
        <v>619</v>
      </c>
      <c r="D505" s="225">
        <v>2000000</v>
      </c>
      <c r="E505" s="254">
        <v>0</v>
      </c>
      <c r="F505" s="128">
        <v>0</v>
      </c>
      <c r="G505" s="128">
        <f t="shared" si="13"/>
        <v>2000000</v>
      </c>
      <c r="H505" s="85"/>
    </row>
    <row r="506" spans="1:8" ht="24">
      <c r="A506" s="368">
        <v>9</v>
      </c>
      <c r="B506" s="171">
        <v>22090109</v>
      </c>
      <c r="C506" s="250" t="s">
        <v>620</v>
      </c>
      <c r="D506" s="225">
        <v>1000000</v>
      </c>
      <c r="E506" s="257">
        <v>0</v>
      </c>
      <c r="F506" s="255">
        <v>0</v>
      </c>
      <c r="G506" s="128">
        <f t="shared" si="13"/>
        <v>1000000</v>
      </c>
      <c r="H506" s="85"/>
    </row>
    <row r="507" spans="1:8" ht="36">
      <c r="A507" s="368">
        <v>10</v>
      </c>
      <c r="B507" s="171">
        <v>22090110</v>
      </c>
      <c r="C507" s="250" t="s">
        <v>621</v>
      </c>
      <c r="D507" s="225">
        <v>2000000</v>
      </c>
      <c r="E507" s="257">
        <v>0</v>
      </c>
      <c r="F507" s="255">
        <v>0</v>
      </c>
      <c r="G507" s="128">
        <f t="shared" si="13"/>
        <v>2000000</v>
      </c>
      <c r="H507" s="85"/>
    </row>
    <row r="508" spans="1:8">
      <c r="A508" s="368">
        <v>11</v>
      </c>
      <c r="B508" s="171">
        <v>22090111</v>
      </c>
      <c r="C508" s="250" t="s">
        <v>622</v>
      </c>
      <c r="D508" s="225">
        <v>25000000</v>
      </c>
      <c r="E508" s="257">
        <v>0</v>
      </c>
      <c r="F508" s="255">
        <v>0</v>
      </c>
      <c r="G508" s="128">
        <f t="shared" si="13"/>
        <v>25000000</v>
      </c>
      <c r="H508" s="85"/>
    </row>
    <row r="509" spans="1:8" ht="25.5" customHeight="1">
      <c r="A509" s="368">
        <v>12</v>
      </c>
      <c r="B509" s="171">
        <v>22090112</v>
      </c>
      <c r="C509" s="250" t="s">
        <v>623</v>
      </c>
      <c r="D509" s="225">
        <v>1200000</v>
      </c>
      <c r="E509" s="257">
        <v>0</v>
      </c>
      <c r="F509" s="255">
        <v>0</v>
      </c>
      <c r="G509" s="128">
        <f t="shared" si="13"/>
        <v>1200000</v>
      </c>
      <c r="H509" s="85"/>
    </row>
    <row r="510" spans="1:8">
      <c r="A510" s="368">
        <v>13</v>
      </c>
      <c r="B510" s="171">
        <v>22090113</v>
      </c>
      <c r="C510" s="250" t="s">
        <v>624</v>
      </c>
      <c r="D510" s="225">
        <v>450000000</v>
      </c>
      <c r="E510" s="257">
        <v>253694000</v>
      </c>
      <c r="F510" s="255">
        <v>250000000</v>
      </c>
      <c r="G510" s="128">
        <f t="shared" si="13"/>
        <v>700000000</v>
      </c>
      <c r="H510" s="85" t="s">
        <v>65</v>
      </c>
    </row>
    <row r="511" spans="1:8" ht="24">
      <c r="A511" s="368">
        <v>14</v>
      </c>
      <c r="B511" s="171">
        <v>22090114</v>
      </c>
      <c r="C511" s="250" t="s">
        <v>625</v>
      </c>
      <c r="D511" s="225">
        <v>11000000</v>
      </c>
      <c r="E511" s="257">
        <v>0</v>
      </c>
      <c r="F511" s="255">
        <v>0</v>
      </c>
      <c r="G511" s="128">
        <f t="shared" si="13"/>
        <v>11000000</v>
      </c>
      <c r="H511" s="85"/>
    </row>
    <row r="512" spans="1:8">
      <c r="A512" s="368">
        <v>15</v>
      </c>
      <c r="B512" s="171">
        <v>22090115</v>
      </c>
      <c r="C512" s="250" t="s">
        <v>626</v>
      </c>
      <c r="D512" s="225">
        <v>1000000</v>
      </c>
      <c r="E512" s="257">
        <v>0</v>
      </c>
      <c r="F512" s="255">
        <v>0</v>
      </c>
      <c r="G512" s="128">
        <f t="shared" si="13"/>
        <v>1000000</v>
      </c>
      <c r="H512" s="85"/>
    </row>
    <row r="513" spans="1:8">
      <c r="A513" s="171">
        <v>16</v>
      </c>
      <c r="B513" s="171">
        <v>22090116</v>
      </c>
      <c r="C513" s="112" t="s">
        <v>627</v>
      </c>
      <c r="D513" s="225">
        <v>20000000</v>
      </c>
      <c r="E513" s="128">
        <v>0</v>
      </c>
      <c r="F513" s="227">
        <v>0</v>
      </c>
      <c r="G513" s="128">
        <f t="shared" si="13"/>
        <v>20000000</v>
      </c>
      <c r="H513" s="85"/>
    </row>
    <row r="514" spans="1:8">
      <c r="A514" s="272"/>
      <c r="B514" s="272"/>
      <c r="C514" s="273"/>
      <c r="D514" s="274"/>
      <c r="E514" s="263"/>
      <c r="F514" s="262"/>
      <c r="G514" s="263"/>
      <c r="H514" s="14"/>
    </row>
    <row r="515" spans="1:8">
      <c r="A515" s="272"/>
      <c r="B515" s="272"/>
      <c r="C515" s="273"/>
      <c r="D515" s="274"/>
      <c r="E515" s="263"/>
      <c r="F515" s="262"/>
      <c r="G515" s="263"/>
      <c r="H515" s="14"/>
    </row>
    <row r="516" spans="1:8" ht="36.75">
      <c r="A516" s="253" t="s">
        <v>0</v>
      </c>
      <c r="B516" s="222" t="s">
        <v>155</v>
      </c>
      <c r="C516" s="222" t="s">
        <v>156</v>
      </c>
      <c r="D516" s="222" t="s">
        <v>157</v>
      </c>
      <c r="E516" s="222" t="s">
        <v>158</v>
      </c>
      <c r="F516" s="221" t="s">
        <v>159</v>
      </c>
      <c r="G516" s="221" t="s">
        <v>160</v>
      </c>
      <c r="H516" s="223" t="s">
        <v>161</v>
      </c>
    </row>
    <row r="517" spans="1:8" ht="24">
      <c r="A517" s="171">
        <v>17</v>
      </c>
      <c r="B517" s="171">
        <v>22090117</v>
      </c>
      <c r="C517" s="112" t="s">
        <v>628</v>
      </c>
      <c r="D517" s="225">
        <v>1000000</v>
      </c>
      <c r="E517" s="128">
        <v>0</v>
      </c>
      <c r="F517" s="227">
        <v>0</v>
      </c>
      <c r="G517" s="128">
        <f t="shared" si="13"/>
        <v>1000000</v>
      </c>
      <c r="H517" s="85"/>
    </row>
    <row r="518" spans="1:8">
      <c r="A518" s="368">
        <v>18</v>
      </c>
      <c r="B518" s="171">
        <v>22090118</v>
      </c>
      <c r="C518" s="250" t="s">
        <v>629</v>
      </c>
      <c r="D518" s="225">
        <v>1500000</v>
      </c>
      <c r="E518" s="257">
        <v>0</v>
      </c>
      <c r="F518" s="255">
        <v>0</v>
      </c>
      <c r="G518" s="128">
        <f t="shared" si="13"/>
        <v>1500000</v>
      </c>
      <c r="H518" s="85"/>
    </row>
    <row r="519" spans="1:8">
      <c r="A519" s="368">
        <v>19</v>
      </c>
      <c r="B519" s="171">
        <v>22090119</v>
      </c>
      <c r="C519" s="250" t="s">
        <v>630</v>
      </c>
      <c r="D519" s="225">
        <v>1000000</v>
      </c>
      <c r="E519" s="254">
        <v>0</v>
      </c>
      <c r="F519" s="227">
        <v>0</v>
      </c>
      <c r="G519" s="128">
        <f t="shared" si="13"/>
        <v>1000000</v>
      </c>
      <c r="H519" s="85"/>
    </row>
    <row r="520" spans="1:8" ht="24">
      <c r="A520" s="368">
        <v>20</v>
      </c>
      <c r="B520" s="171">
        <v>22090120</v>
      </c>
      <c r="C520" s="250" t="s">
        <v>631</v>
      </c>
      <c r="D520" s="225">
        <v>10000000</v>
      </c>
      <c r="E520" s="265">
        <v>0</v>
      </c>
      <c r="F520" s="266">
        <v>0</v>
      </c>
      <c r="G520" s="131">
        <f t="shared" ref="G520:G522" si="14">D520+F520</f>
        <v>10000000</v>
      </c>
      <c r="H520" s="267"/>
    </row>
    <row r="521" spans="1:8">
      <c r="A521" s="368">
        <v>21</v>
      </c>
      <c r="B521" s="171">
        <v>22090121</v>
      </c>
      <c r="C521" s="250" t="s">
        <v>632</v>
      </c>
      <c r="D521" s="225">
        <v>25000000</v>
      </c>
      <c r="E521" s="265">
        <v>0</v>
      </c>
      <c r="F521" s="266">
        <v>0</v>
      </c>
      <c r="G521" s="131">
        <f t="shared" si="14"/>
        <v>25000000</v>
      </c>
      <c r="H521" s="267"/>
    </row>
    <row r="522" spans="1:8">
      <c r="A522" s="368">
        <v>22</v>
      </c>
      <c r="B522" s="185">
        <v>22090122</v>
      </c>
      <c r="C522" s="369" t="s">
        <v>633</v>
      </c>
      <c r="D522" s="225">
        <v>20000000</v>
      </c>
      <c r="E522" s="268">
        <v>0</v>
      </c>
      <c r="F522" s="255">
        <v>0</v>
      </c>
      <c r="G522" s="131">
        <f t="shared" si="14"/>
        <v>20000000</v>
      </c>
      <c r="H522" s="85"/>
    </row>
    <row r="523" spans="1:8">
      <c r="A523" s="85"/>
      <c r="B523" s="248"/>
      <c r="C523" s="242" t="s">
        <v>176</v>
      </c>
      <c r="D523" s="125">
        <f>SUM(D498:D522)</f>
        <v>695000000</v>
      </c>
      <c r="E523" s="141">
        <f>SUM(E504:E520)</f>
        <v>253694000</v>
      </c>
      <c r="F523" s="125">
        <f>SUM(F504:F520)</f>
        <v>250000000</v>
      </c>
      <c r="G523" s="125">
        <f>SUM(G498:G522)</f>
        <v>945000000</v>
      </c>
      <c r="H523" s="85"/>
    </row>
    <row r="524" spans="1:8">
      <c r="A524" s="272"/>
      <c r="B524" s="370"/>
      <c r="C524" s="371"/>
      <c r="D524" s="274"/>
      <c r="E524" s="372"/>
      <c r="F524" s="262"/>
      <c r="G524" s="263"/>
      <c r="H524" s="14"/>
    </row>
    <row r="525" spans="1:8">
      <c r="A525" s="272"/>
      <c r="B525" s="370"/>
      <c r="C525" s="371"/>
      <c r="D525" s="274"/>
      <c r="E525" s="372"/>
      <c r="F525" s="262"/>
      <c r="G525" s="263"/>
      <c r="H525" s="14"/>
    </row>
    <row r="526" spans="1:8">
      <c r="A526" s="272"/>
      <c r="B526" s="370"/>
      <c r="C526" s="371"/>
      <c r="D526" s="274"/>
      <c r="E526" s="372"/>
      <c r="F526" s="262"/>
      <c r="G526" s="263"/>
      <c r="H526" s="14"/>
    </row>
    <row r="527" spans="1:8">
      <c r="A527" s="272"/>
      <c r="B527" s="370"/>
      <c r="C527" s="371"/>
      <c r="D527" s="274"/>
      <c r="E527" s="372"/>
      <c r="F527" s="262"/>
      <c r="G527" s="263"/>
      <c r="H527" s="14"/>
    </row>
    <row r="528" spans="1:8">
      <c r="A528" s="272"/>
      <c r="B528" s="370"/>
      <c r="C528" s="371"/>
      <c r="D528" s="274"/>
      <c r="E528" s="372"/>
      <c r="F528" s="262"/>
      <c r="G528" s="263"/>
      <c r="H528" s="14"/>
    </row>
    <row r="529" spans="1:8">
      <c r="A529" s="272"/>
      <c r="B529" s="370"/>
      <c r="C529" s="371"/>
      <c r="D529" s="274"/>
      <c r="E529" s="372"/>
      <c r="F529" s="262"/>
      <c r="G529" s="263"/>
      <c r="H529" s="14"/>
    </row>
    <row r="530" spans="1:8">
      <c r="A530" s="272"/>
      <c r="B530" s="370"/>
      <c r="C530" s="371"/>
      <c r="D530" s="274"/>
      <c r="E530" s="372"/>
      <c r="F530" s="262"/>
      <c r="G530" s="263"/>
      <c r="H530" s="14"/>
    </row>
    <row r="531" spans="1:8">
      <c r="A531" s="272"/>
      <c r="B531" s="370"/>
      <c r="C531" s="371"/>
      <c r="D531" s="274"/>
      <c r="E531" s="372"/>
      <c r="F531" s="262"/>
      <c r="G531" s="263"/>
      <c r="H531" s="14"/>
    </row>
    <row r="532" spans="1:8">
      <c r="A532" s="272"/>
      <c r="B532" s="370"/>
      <c r="C532" s="371"/>
      <c r="D532" s="274"/>
      <c r="E532" s="372"/>
      <c r="F532" s="262"/>
      <c r="G532" s="263"/>
      <c r="H532" s="14"/>
    </row>
    <row r="533" spans="1:8">
      <c r="A533" s="272"/>
      <c r="B533" s="370"/>
      <c r="C533" s="371"/>
      <c r="D533" s="274"/>
      <c r="E533" s="372"/>
      <c r="F533" s="262"/>
      <c r="G533" s="263"/>
      <c r="H533" s="14"/>
    </row>
    <row r="534" spans="1:8">
      <c r="A534" s="272"/>
      <c r="B534" s="370"/>
      <c r="C534" s="371"/>
      <c r="D534" s="274"/>
      <c r="E534" s="372"/>
      <c r="F534" s="262"/>
      <c r="G534" s="263"/>
      <c r="H534" s="14"/>
    </row>
    <row r="535" spans="1:8">
      <c r="A535" s="272"/>
      <c r="B535" s="370"/>
      <c r="C535" s="371"/>
      <c r="D535" s="274"/>
      <c r="E535" s="372"/>
      <c r="F535" s="262"/>
      <c r="G535" s="263"/>
      <c r="H535" s="14"/>
    </row>
    <row r="536" spans="1:8">
      <c r="A536" s="272"/>
      <c r="B536" s="370"/>
      <c r="C536" s="371"/>
      <c r="D536" s="274"/>
      <c r="E536" s="372"/>
      <c r="F536" s="262"/>
      <c r="G536" s="263"/>
      <c r="H536" s="14"/>
    </row>
    <row r="537" spans="1:8">
      <c r="A537" s="272"/>
      <c r="B537" s="370"/>
      <c r="C537" s="371"/>
      <c r="D537" s="274"/>
      <c r="E537" s="372"/>
      <c r="F537" s="262"/>
      <c r="G537" s="263"/>
      <c r="H537" s="14"/>
    </row>
    <row r="538" spans="1:8">
      <c r="A538" s="272"/>
      <c r="B538" s="370"/>
      <c r="C538" s="371"/>
      <c r="D538" s="274"/>
      <c r="E538" s="372"/>
      <c r="F538" s="262"/>
      <c r="G538" s="263"/>
      <c r="H538" s="14"/>
    </row>
    <row r="539" spans="1:8">
      <c r="A539" s="272"/>
      <c r="B539" s="370"/>
      <c r="C539" s="371"/>
      <c r="D539" s="274"/>
      <c r="E539" s="372"/>
      <c r="F539" s="262"/>
      <c r="G539" s="263"/>
      <c r="H539" s="14"/>
    </row>
    <row r="540" spans="1:8">
      <c r="A540" s="272"/>
      <c r="B540" s="370"/>
      <c r="C540" s="371"/>
      <c r="D540" s="274"/>
      <c r="E540" s="372"/>
      <c r="F540" s="262"/>
      <c r="G540" s="263"/>
      <c r="H540" s="14"/>
    </row>
    <row r="541" spans="1:8">
      <c r="A541" s="272"/>
      <c r="B541" s="370"/>
      <c r="C541" s="371"/>
      <c r="D541" s="274"/>
      <c r="E541" s="372"/>
      <c r="F541" s="262"/>
      <c r="G541" s="263"/>
      <c r="H541" s="14"/>
    </row>
    <row r="542" spans="1:8">
      <c r="A542" s="272"/>
      <c r="B542" s="370"/>
      <c r="C542" s="371"/>
      <c r="D542" s="274"/>
      <c r="E542" s="372"/>
      <c r="F542" s="262"/>
      <c r="G542" s="263"/>
      <c r="H542" s="14"/>
    </row>
    <row r="543" spans="1:8">
      <c r="A543" s="272"/>
      <c r="B543" s="370"/>
      <c r="C543" s="371"/>
      <c r="D543" s="274"/>
      <c r="E543" s="372"/>
      <c r="F543" s="262"/>
      <c r="G543" s="263"/>
      <c r="H543" s="14"/>
    </row>
    <row r="544" spans="1:8">
      <c r="A544" s="272"/>
      <c r="B544" s="370"/>
      <c r="C544" s="371"/>
      <c r="D544" s="274"/>
      <c r="E544" s="372"/>
      <c r="F544" s="262"/>
      <c r="G544" s="263"/>
      <c r="H544" s="14"/>
    </row>
    <row r="545" spans="1:8">
      <c r="A545" s="272"/>
      <c r="B545" s="370"/>
      <c r="C545" s="371"/>
      <c r="D545" s="274"/>
      <c r="E545" s="372"/>
      <c r="F545" s="262"/>
      <c r="G545" s="263"/>
      <c r="H545" s="14"/>
    </row>
    <row r="546" spans="1:8">
      <c r="A546" s="272"/>
      <c r="B546" s="370"/>
      <c r="C546" s="371"/>
      <c r="D546" s="274"/>
      <c r="E546" s="372"/>
      <c r="F546" s="262"/>
      <c r="G546" s="263"/>
      <c r="H546" s="14"/>
    </row>
    <row r="547" spans="1:8">
      <c r="A547" s="272"/>
      <c r="B547" s="370"/>
      <c r="C547" s="371"/>
      <c r="D547" s="274"/>
      <c r="E547" s="372"/>
      <c r="F547" s="262"/>
      <c r="G547" s="263"/>
      <c r="H547" s="14"/>
    </row>
    <row r="548" spans="1:8">
      <c r="A548" s="272"/>
      <c r="B548" s="370"/>
      <c r="C548" s="371"/>
      <c r="D548" s="274"/>
      <c r="E548" s="372"/>
      <c r="F548" s="262"/>
      <c r="G548" s="263"/>
      <c r="H548" s="14"/>
    </row>
    <row r="549" spans="1:8">
      <c r="A549" s="443" t="s">
        <v>150</v>
      </c>
      <c r="B549" s="443"/>
      <c r="C549" s="443"/>
      <c r="D549" s="443"/>
      <c r="E549" s="443"/>
      <c r="F549" s="443"/>
      <c r="G549" s="443"/>
    </row>
    <row r="550" spans="1:8">
      <c r="A550" s="443" t="s">
        <v>151</v>
      </c>
      <c r="B550" s="443"/>
      <c r="C550" s="443"/>
      <c r="D550" s="443"/>
      <c r="E550" s="443"/>
      <c r="F550" s="443"/>
      <c r="G550" s="443"/>
    </row>
    <row r="551" spans="1:8">
      <c r="A551" s="443" t="s">
        <v>152</v>
      </c>
      <c r="B551" s="443"/>
      <c r="C551" s="443"/>
      <c r="D551" s="443"/>
      <c r="E551" s="443"/>
      <c r="F551" s="443"/>
      <c r="G551" s="443"/>
    </row>
    <row r="552" spans="1:8">
      <c r="A552" s="216"/>
      <c r="B552" s="216"/>
      <c r="C552" s="216"/>
      <c r="D552" s="216"/>
      <c r="E552" s="216"/>
      <c r="F552" s="216"/>
      <c r="G552" s="216"/>
    </row>
    <row r="553" spans="1:8">
      <c r="A553" s="217" t="s">
        <v>328</v>
      </c>
      <c r="B553" s="217"/>
      <c r="C553" s="217"/>
      <c r="D553" s="217"/>
      <c r="E553" s="217"/>
      <c r="F553" s="217"/>
      <c r="G553" s="218"/>
    </row>
    <row r="554" spans="1:8">
      <c r="A554" s="218"/>
      <c r="B554" s="216"/>
      <c r="C554" s="218"/>
      <c r="D554" s="218"/>
      <c r="E554" s="218"/>
      <c r="F554" s="218"/>
      <c r="G554" s="218"/>
    </row>
    <row r="555" spans="1:8">
      <c r="A555" s="219" t="s">
        <v>329</v>
      </c>
      <c r="B555" s="219"/>
      <c r="C555" s="219"/>
      <c r="D555" s="218"/>
      <c r="E555" s="218"/>
      <c r="F555" s="218"/>
      <c r="G555" s="218"/>
    </row>
    <row r="556" spans="1:8" ht="36.75">
      <c r="A556" s="220" t="s">
        <v>0</v>
      </c>
      <c r="B556" s="222" t="s">
        <v>155</v>
      </c>
      <c r="C556" s="222" t="s">
        <v>156</v>
      </c>
      <c r="D556" s="222" t="s">
        <v>157</v>
      </c>
      <c r="E556" s="222" t="s">
        <v>158</v>
      </c>
      <c r="F556" s="221" t="s">
        <v>159</v>
      </c>
      <c r="G556" s="221" t="s">
        <v>160</v>
      </c>
      <c r="H556" s="223" t="s">
        <v>161</v>
      </c>
    </row>
    <row r="557" spans="1:8">
      <c r="A557" s="224">
        <v>1</v>
      </c>
      <c r="B557" s="171">
        <v>22090101</v>
      </c>
      <c r="C557" s="250" t="s">
        <v>129</v>
      </c>
      <c r="D557" s="225">
        <v>84000000</v>
      </c>
      <c r="E557" s="229">
        <v>0</v>
      </c>
      <c r="F557" s="233">
        <v>0</v>
      </c>
      <c r="G557" s="128">
        <v>34000000</v>
      </c>
      <c r="H557" s="85" t="s">
        <v>199</v>
      </c>
    </row>
    <row r="558" spans="1:8" ht="24">
      <c r="A558" s="224">
        <v>2</v>
      </c>
      <c r="B558" s="171">
        <v>22090102</v>
      </c>
      <c r="C558" s="250" t="s">
        <v>330</v>
      </c>
      <c r="D558" s="225">
        <v>2000000</v>
      </c>
      <c r="E558" s="229">
        <v>0</v>
      </c>
      <c r="F558" s="233">
        <v>0</v>
      </c>
      <c r="G558" s="128">
        <f t="shared" ref="G558:G572" si="15">D558+F558</f>
        <v>2000000</v>
      </c>
      <c r="H558" s="85"/>
    </row>
    <row r="559" spans="1:8" ht="24">
      <c r="A559" s="224">
        <v>3</v>
      </c>
      <c r="B559" s="171">
        <v>22090103</v>
      </c>
      <c r="C559" s="250" t="s">
        <v>331</v>
      </c>
      <c r="D559" s="225">
        <v>1500000</v>
      </c>
      <c r="E559" s="229">
        <v>0</v>
      </c>
      <c r="F559" s="233">
        <v>0</v>
      </c>
      <c r="G559" s="128">
        <f t="shared" si="15"/>
        <v>1500000</v>
      </c>
      <c r="H559" s="85"/>
    </row>
    <row r="560" spans="1:8">
      <c r="A560" s="224">
        <v>4</v>
      </c>
      <c r="B560" s="171">
        <v>22090104</v>
      </c>
      <c r="C560" s="250" t="s">
        <v>332</v>
      </c>
      <c r="D560" s="225">
        <v>2000000</v>
      </c>
      <c r="E560" s="229">
        <v>0</v>
      </c>
      <c r="F560" s="233">
        <v>0</v>
      </c>
      <c r="G560" s="128">
        <f t="shared" si="15"/>
        <v>2000000</v>
      </c>
      <c r="H560" s="85"/>
    </row>
    <row r="561" spans="1:8">
      <c r="A561" s="224">
        <v>5</v>
      </c>
      <c r="B561" s="171">
        <v>22090105</v>
      </c>
      <c r="C561" s="250" t="s">
        <v>333</v>
      </c>
      <c r="D561" s="225">
        <v>2500000</v>
      </c>
      <c r="E561" s="229">
        <v>0</v>
      </c>
      <c r="F561" s="233">
        <v>0</v>
      </c>
      <c r="G561" s="128">
        <f t="shared" si="15"/>
        <v>2500000</v>
      </c>
      <c r="H561" s="85"/>
    </row>
    <row r="562" spans="1:8" ht="24">
      <c r="A562" s="224">
        <v>6</v>
      </c>
      <c r="B562" s="171">
        <v>22090106</v>
      </c>
      <c r="C562" s="250" t="s">
        <v>334</v>
      </c>
      <c r="D562" s="225">
        <v>2500000</v>
      </c>
      <c r="E562" s="229">
        <v>0</v>
      </c>
      <c r="F562" s="233">
        <v>0</v>
      </c>
      <c r="G562" s="128">
        <f t="shared" si="15"/>
        <v>2500000</v>
      </c>
      <c r="H562" s="85"/>
    </row>
    <row r="563" spans="1:8">
      <c r="A563" s="224">
        <v>7</v>
      </c>
      <c r="B563" s="171">
        <v>22090107</v>
      </c>
      <c r="C563" s="250" t="s">
        <v>335</v>
      </c>
      <c r="D563" s="225">
        <v>23000000</v>
      </c>
      <c r="E563" s="229">
        <v>0</v>
      </c>
      <c r="F563" s="233">
        <v>0</v>
      </c>
      <c r="G563" s="128">
        <f t="shared" si="15"/>
        <v>23000000</v>
      </c>
      <c r="H563" s="85"/>
    </row>
    <row r="564" spans="1:8">
      <c r="A564" s="224">
        <v>8</v>
      </c>
      <c r="B564" s="171">
        <v>22090108</v>
      </c>
      <c r="C564" s="250" t="s">
        <v>336</v>
      </c>
      <c r="D564" s="225">
        <v>5000000</v>
      </c>
      <c r="E564" s="229">
        <v>0</v>
      </c>
      <c r="F564" s="233">
        <v>0</v>
      </c>
      <c r="G564" s="128">
        <f t="shared" si="15"/>
        <v>5000000</v>
      </c>
      <c r="H564" s="85"/>
    </row>
    <row r="565" spans="1:8" ht="48">
      <c r="A565" s="224">
        <v>9</v>
      </c>
      <c r="B565" s="171">
        <v>22090109</v>
      </c>
      <c r="C565" s="250" t="s">
        <v>337</v>
      </c>
      <c r="D565" s="225">
        <v>2000000</v>
      </c>
      <c r="E565" s="229">
        <v>0</v>
      </c>
      <c r="F565" s="233">
        <v>0</v>
      </c>
      <c r="G565" s="128">
        <f t="shared" si="15"/>
        <v>2000000</v>
      </c>
      <c r="H565" s="85"/>
    </row>
    <row r="566" spans="1:8">
      <c r="A566" s="224">
        <v>10</v>
      </c>
      <c r="B566" s="171">
        <v>22090110</v>
      </c>
      <c r="C566" s="250" t="s">
        <v>338</v>
      </c>
      <c r="D566" s="230">
        <v>0</v>
      </c>
      <c r="E566" s="233">
        <v>0</v>
      </c>
      <c r="F566" s="233">
        <v>0</v>
      </c>
      <c r="G566" s="128">
        <f t="shared" si="15"/>
        <v>0</v>
      </c>
      <c r="H566" s="85"/>
    </row>
    <row r="567" spans="1:8" ht="24">
      <c r="A567" s="224">
        <v>11</v>
      </c>
      <c r="B567" s="171">
        <v>22090111</v>
      </c>
      <c r="C567" s="250" t="s">
        <v>339</v>
      </c>
      <c r="D567" s="225">
        <v>1000000</v>
      </c>
      <c r="E567" s="233">
        <v>0</v>
      </c>
      <c r="F567" s="233">
        <v>0</v>
      </c>
      <c r="G567" s="128">
        <f t="shared" si="15"/>
        <v>1000000</v>
      </c>
      <c r="H567" s="85"/>
    </row>
    <row r="568" spans="1:8">
      <c r="A568" s="224">
        <v>12</v>
      </c>
      <c r="B568" s="171">
        <v>22090112</v>
      </c>
      <c r="C568" s="250" t="s">
        <v>340</v>
      </c>
      <c r="D568" s="225">
        <v>1000000</v>
      </c>
      <c r="E568" s="233">
        <v>0</v>
      </c>
      <c r="F568" s="233">
        <v>0</v>
      </c>
      <c r="G568" s="128">
        <f t="shared" si="15"/>
        <v>1000000</v>
      </c>
      <c r="H568" s="85"/>
    </row>
    <row r="569" spans="1:8" ht="24">
      <c r="A569" s="224">
        <v>13</v>
      </c>
      <c r="B569" s="171">
        <v>22090113</v>
      </c>
      <c r="C569" s="250" t="s">
        <v>341</v>
      </c>
      <c r="D569" s="225">
        <v>2000000</v>
      </c>
      <c r="E569" s="233">
        <v>0</v>
      </c>
      <c r="F569" s="233">
        <v>0</v>
      </c>
      <c r="G569" s="128">
        <f t="shared" si="15"/>
        <v>2000000</v>
      </c>
      <c r="H569" s="85"/>
    </row>
    <row r="570" spans="1:8">
      <c r="A570" s="224">
        <v>14</v>
      </c>
      <c r="B570" s="171">
        <v>22090114</v>
      </c>
      <c r="C570" s="250" t="s">
        <v>342</v>
      </c>
      <c r="D570" s="225">
        <v>1000000</v>
      </c>
      <c r="E570" s="251">
        <v>0</v>
      </c>
      <c r="F570" s="233">
        <v>0</v>
      </c>
      <c r="G570" s="128">
        <f t="shared" si="15"/>
        <v>1000000</v>
      </c>
      <c r="H570" s="85"/>
    </row>
    <row r="571" spans="1:8">
      <c r="A571" s="224"/>
      <c r="B571" s="171">
        <v>22090115</v>
      </c>
      <c r="C571" s="250" t="s">
        <v>343</v>
      </c>
      <c r="D571" s="225">
        <v>1000000</v>
      </c>
      <c r="E571" s="251"/>
      <c r="F571" s="233"/>
      <c r="G571" s="128">
        <f t="shared" si="15"/>
        <v>1000000</v>
      </c>
      <c r="H571" s="85"/>
    </row>
    <row r="572" spans="1:8">
      <c r="A572" s="224"/>
      <c r="B572" s="171">
        <v>22090116</v>
      </c>
      <c r="C572" s="250" t="s">
        <v>344</v>
      </c>
      <c r="D572" s="225">
        <v>10500000</v>
      </c>
      <c r="E572" s="251"/>
      <c r="F572" s="233"/>
      <c r="G572" s="128">
        <f t="shared" si="15"/>
        <v>10500000</v>
      </c>
      <c r="H572" s="85"/>
    </row>
    <row r="573" spans="1:8">
      <c r="A573" s="85"/>
      <c r="B573" s="248"/>
      <c r="C573" s="242" t="s">
        <v>176</v>
      </c>
      <c r="D573" s="235">
        <f>SUM(D557:D572)</f>
        <v>141000000</v>
      </c>
      <c r="E573" s="141">
        <f>SUM(E557:E570)</f>
        <v>0</v>
      </c>
      <c r="F573" s="125">
        <f>SUM(F557:F570)</f>
        <v>0</v>
      </c>
      <c r="G573" s="125">
        <f>SUM(G557:G572)</f>
        <v>91000000</v>
      </c>
      <c r="H573" s="85"/>
    </row>
    <row r="577" spans="1:8">
      <c r="A577" s="443" t="s">
        <v>150</v>
      </c>
      <c r="B577" s="443"/>
      <c r="C577" s="443"/>
      <c r="D577" s="443"/>
      <c r="E577" s="443"/>
      <c r="F577" s="443"/>
      <c r="G577" s="443"/>
    </row>
    <row r="578" spans="1:8">
      <c r="A578" s="443" t="s">
        <v>151</v>
      </c>
      <c r="B578" s="443"/>
      <c r="C578" s="443"/>
      <c r="D578" s="443"/>
      <c r="E578" s="443"/>
      <c r="F578" s="443"/>
      <c r="G578" s="443"/>
    </row>
    <row r="579" spans="1:8">
      <c r="A579" s="443" t="s">
        <v>152</v>
      </c>
      <c r="B579" s="443"/>
      <c r="C579" s="443"/>
      <c r="D579" s="443"/>
      <c r="E579" s="443"/>
      <c r="F579" s="443"/>
      <c r="G579" s="443"/>
    </row>
    <row r="580" spans="1:8">
      <c r="A580" s="216"/>
      <c r="B580" s="216"/>
      <c r="C580" s="216"/>
      <c r="D580" s="216"/>
      <c r="E580" s="216"/>
      <c r="F580" s="216"/>
      <c r="G580" s="216"/>
    </row>
    <row r="581" spans="1:8">
      <c r="A581" s="217" t="s">
        <v>345</v>
      </c>
      <c r="B581" s="217"/>
      <c r="C581" s="217"/>
      <c r="D581" s="217"/>
      <c r="E581" s="217"/>
      <c r="F581" s="217"/>
      <c r="G581" s="218"/>
    </row>
    <row r="582" spans="1:8">
      <c r="A582" s="218"/>
      <c r="B582" s="216"/>
      <c r="C582" s="218"/>
      <c r="D582" s="218"/>
      <c r="E582" s="218"/>
      <c r="F582" s="218"/>
      <c r="G582" s="218"/>
    </row>
    <row r="583" spans="1:8">
      <c r="A583" s="219" t="s">
        <v>346</v>
      </c>
      <c r="B583" s="219"/>
      <c r="C583" s="219"/>
      <c r="D583" s="218"/>
      <c r="E583" s="218"/>
      <c r="F583" s="218"/>
      <c r="G583" s="218"/>
    </row>
    <row r="584" spans="1:8" ht="36.75">
      <c r="A584" s="220" t="s">
        <v>0</v>
      </c>
      <c r="B584" s="222" t="s">
        <v>155</v>
      </c>
      <c r="C584" s="222" t="s">
        <v>156</v>
      </c>
      <c r="D584" s="222" t="s">
        <v>157</v>
      </c>
      <c r="E584" s="222" t="s">
        <v>158</v>
      </c>
      <c r="F584" s="221" t="s">
        <v>159</v>
      </c>
      <c r="G584" s="221" t="s">
        <v>160</v>
      </c>
      <c r="H584" s="223" t="s">
        <v>161</v>
      </c>
    </row>
    <row r="585" spans="1:8">
      <c r="A585" s="224">
        <v>1</v>
      </c>
      <c r="B585" s="171">
        <v>22090101</v>
      </c>
      <c r="C585" s="250" t="s">
        <v>127</v>
      </c>
      <c r="D585" s="225">
        <v>50000000</v>
      </c>
      <c r="E585" s="229">
        <v>0</v>
      </c>
      <c r="F585" s="233">
        <v>0</v>
      </c>
      <c r="G585" s="128">
        <v>20000000</v>
      </c>
      <c r="H585" s="85" t="s">
        <v>199</v>
      </c>
    </row>
    <row r="586" spans="1:8">
      <c r="A586" s="224">
        <v>2</v>
      </c>
      <c r="B586" s="171">
        <v>22090102</v>
      </c>
      <c r="C586" s="250" t="s">
        <v>347</v>
      </c>
      <c r="D586" s="225">
        <v>10000000</v>
      </c>
      <c r="E586" s="229">
        <v>0</v>
      </c>
      <c r="F586" s="233">
        <v>0</v>
      </c>
      <c r="G586" s="128">
        <f t="shared" ref="G586:G598" si="16">D586+F586</f>
        <v>10000000</v>
      </c>
      <c r="H586" s="85"/>
    </row>
    <row r="587" spans="1:8">
      <c r="A587" s="224">
        <v>3</v>
      </c>
      <c r="B587" s="171">
        <v>22090103</v>
      </c>
      <c r="C587" s="250" t="s">
        <v>348</v>
      </c>
      <c r="D587" s="225">
        <v>1000000</v>
      </c>
      <c r="E587" s="229">
        <v>0</v>
      </c>
      <c r="F587" s="233">
        <v>0</v>
      </c>
      <c r="G587" s="128">
        <f t="shared" si="16"/>
        <v>1000000</v>
      </c>
      <c r="H587" s="85"/>
    </row>
    <row r="588" spans="1:8">
      <c r="A588" s="224">
        <v>4</v>
      </c>
      <c r="B588" s="171">
        <v>22090104</v>
      </c>
      <c r="C588" s="250" t="s">
        <v>349</v>
      </c>
      <c r="D588" s="225">
        <v>5000000</v>
      </c>
      <c r="E588" s="229">
        <v>0</v>
      </c>
      <c r="F588" s="233">
        <v>0</v>
      </c>
      <c r="G588" s="128">
        <f t="shared" si="16"/>
        <v>5000000</v>
      </c>
      <c r="H588" s="85"/>
    </row>
    <row r="589" spans="1:8" ht="24">
      <c r="A589" s="224">
        <v>5</v>
      </c>
      <c r="B589" s="171">
        <v>22090105</v>
      </c>
      <c r="C589" s="250" t="s">
        <v>350</v>
      </c>
      <c r="D589" s="225">
        <v>5000000</v>
      </c>
      <c r="E589" s="229">
        <v>0</v>
      </c>
      <c r="F589" s="233">
        <v>0</v>
      </c>
      <c r="G589" s="128">
        <f t="shared" si="16"/>
        <v>5000000</v>
      </c>
      <c r="H589" s="85"/>
    </row>
    <row r="590" spans="1:8" ht="24">
      <c r="A590" s="224">
        <v>6</v>
      </c>
      <c r="B590" s="171">
        <v>22090106</v>
      </c>
      <c r="C590" s="250" t="s">
        <v>351</v>
      </c>
      <c r="D590" s="230">
        <v>0</v>
      </c>
      <c r="E590" s="229">
        <v>0</v>
      </c>
      <c r="F590" s="233">
        <v>0</v>
      </c>
      <c r="G590" s="128">
        <f t="shared" si="16"/>
        <v>0</v>
      </c>
      <c r="H590" s="85"/>
    </row>
    <row r="591" spans="1:8">
      <c r="A591" s="224">
        <v>7</v>
      </c>
      <c r="B591" s="171">
        <v>22090107</v>
      </c>
      <c r="C591" s="250" t="s">
        <v>352</v>
      </c>
      <c r="D591" s="225">
        <v>4000000</v>
      </c>
      <c r="E591" s="229">
        <v>0</v>
      </c>
      <c r="F591" s="233">
        <v>0</v>
      </c>
      <c r="G591" s="128">
        <f t="shared" si="16"/>
        <v>4000000</v>
      </c>
      <c r="H591" s="85"/>
    </row>
    <row r="592" spans="1:8" ht="24">
      <c r="A592" s="224">
        <v>8</v>
      </c>
      <c r="B592" s="171">
        <v>22090108</v>
      </c>
      <c r="C592" s="250" t="s">
        <v>353</v>
      </c>
      <c r="D592" s="225">
        <v>2000000</v>
      </c>
      <c r="E592" s="229">
        <v>0</v>
      </c>
      <c r="F592" s="233">
        <v>0</v>
      </c>
      <c r="G592" s="128">
        <f t="shared" si="16"/>
        <v>2000000</v>
      </c>
      <c r="H592" s="85"/>
    </row>
    <row r="593" spans="1:8" ht="24">
      <c r="A593" s="224">
        <v>9</v>
      </c>
      <c r="B593" s="171">
        <v>22090109</v>
      </c>
      <c r="C593" s="250" t="s">
        <v>354</v>
      </c>
      <c r="D593" s="225">
        <v>3000000</v>
      </c>
      <c r="E593" s="229">
        <v>0</v>
      </c>
      <c r="F593" s="233">
        <v>0</v>
      </c>
      <c r="G593" s="128">
        <f t="shared" si="16"/>
        <v>3000000</v>
      </c>
      <c r="H593" s="85"/>
    </row>
    <row r="594" spans="1:8" ht="24">
      <c r="A594" s="224">
        <v>10</v>
      </c>
      <c r="B594" s="171">
        <v>22090110</v>
      </c>
      <c r="C594" s="250" t="s">
        <v>355</v>
      </c>
      <c r="D594" s="225">
        <v>2000000</v>
      </c>
      <c r="E594" s="233">
        <v>0</v>
      </c>
      <c r="F594" s="233">
        <v>0</v>
      </c>
      <c r="G594" s="128">
        <f t="shared" si="16"/>
        <v>2000000</v>
      </c>
      <c r="H594" s="85"/>
    </row>
    <row r="595" spans="1:8" ht="24">
      <c r="A595" s="224">
        <v>11</v>
      </c>
      <c r="B595" s="171">
        <v>22090111</v>
      </c>
      <c r="C595" s="250" t="s">
        <v>356</v>
      </c>
      <c r="D595" s="225">
        <v>2000000</v>
      </c>
      <c r="E595" s="233">
        <v>0</v>
      </c>
      <c r="F595" s="233">
        <v>0</v>
      </c>
      <c r="G595" s="128">
        <f t="shared" si="16"/>
        <v>2000000</v>
      </c>
      <c r="H595" s="85"/>
    </row>
    <row r="596" spans="1:8">
      <c r="A596" s="224">
        <v>12</v>
      </c>
      <c r="B596" s="171">
        <v>22090112</v>
      </c>
      <c r="C596" s="250" t="s">
        <v>357</v>
      </c>
      <c r="D596" s="225">
        <v>3000000</v>
      </c>
      <c r="E596" s="233">
        <v>0</v>
      </c>
      <c r="F596" s="233">
        <v>0</v>
      </c>
      <c r="G596" s="128">
        <f t="shared" si="16"/>
        <v>3000000</v>
      </c>
      <c r="H596" s="85"/>
    </row>
    <row r="597" spans="1:8" ht="24">
      <c r="A597" s="224">
        <v>13</v>
      </c>
      <c r="B597" s="171">
        <v>22090113</v>
      </c>
      <c r="C597" s="250" t="s">
        <v>358</v>
      </c>
      <c r="D597" s="230">
        <v>0</v>
      </c>
      <c r="E597" s="233">
        <v>0</v>
      </c>
      <c r="F597" s="233">
        <v>0</v>
      </c>
      <c r="G597" s="128">
        <f t="shared" si="16"/>
        <v>0</v>
      </c>
      <c r="H597" s="85"/>
    </row>
    <row r="598" spans="1:8">
      <c r="A598" s="224">
        <v>14</v>
      </c>
      <c r="B598" s="171">
        <v>22090114</v>
      </c>
      <c r="C598" s="250" t="s">
        <v>359</v>
      </c>
      <c r="D598" s="225">
        <v>7000000</v>
      </c>
      <c r="E598" s="251">
        <v>0</v>
      </c>
      <c r="F598" s="233">
        <v>0</v>
      </c>
      <c r="G598" s="128">
        <f t="shared" si="16"/>
        <v>7000000</v>
      </c>
      <c r="H598" s="85"/>
    </row>
    <row r="599" spans="1:8">
      <c r="A599" s="85"/>
      <c r="B599" s="248"/>
      <c r="C599" s="242" t="s">
        <v>176</v>
      </c>
      <c r="D599" s="235">
        <f>SUM(D585:D598)</f>
        <v>94000000</v>
      </c>
      <c r="E599" s="141">
        <f>SUM(E585:E598)</f>
        <v>0</v>
      </c>
      <c r="F599" s="125">
        <f>SUM(F585:F598)</f>
        <v>0</v>
      </c>
      <c r="G599" s="125">
        <f>SUM(G585:G598)</f>
        <v>64000000</v>
      </c>
      <c r="H599" s="85"/>
    </row>
    <row r="606" spans="1:8">
      <c r="A606" s="443" t="s">
        <v>150</v>
      </c>
      <c r="B606" s="443"/>
      <c r="C606" s="443"/>
      <c r="D606" s="443"/>
      <c r="E606" s="443"/>
      <c r="F606" s="443"/>
      <c r="G606" s="443"/>
    </row>
    <row r="607" spans="1:8">
      <c r="A607" s="443" t="s">
        <v>151</v>
      </c>
      <c r="B607" s="443"/>
      <c r="C607" s="443"/>
      <c r="D607" s="443"/>
      <c r="E607" s="443"/>
      <c r="F607" s="443"/>
      <c r="G607" s="443"/>
    </row>
    <row r="608" spans="1:8">
      <c r="A608" s="443" t="s">
        <v>152</v>
      </c>
      <c r="B608" s="443"/>
      <c r="C608" s="443"/>
      <c r="D608" s="443"/>
      <c r="E608" s="443"/>
      <c r="F608" s="443"/>
      <c r="G608" s="443"/>
    </row>
    <row r="609" spans="1:8">
      <c r="A609" s="216"/>
      <c r="B609" s="216"/>
      <c r="C609" s="216"/>
      <c r="D609" s="216"/>
      <c r="E609" s="216"/>
      <c r="F609" s="216"/>
      <c r="G609" s="216"/>
    </row>
    <row r="610" spans="1:8">
      <c r="A610" s="217" t="s">
        <v>360</v>
      </c>
      <c r="B610" s="217"/>
      <c r="C610" s="217"/>
      <c r="D610" s="217"/>
      <c r="E610" s="217"/>
      <c r="F610" s="217"/>
      <c r="G610" s="218"/>
    </row>
    <row r="611" spans="1:8">
      <c r="A611" s="218"/>
      <c r="B611" s="216"/>
      <c r="C611" s="218"/>
      <c r="D611" s="218"/>
      <c r="E611" s="218"/>
      <c r="F611" s="218"/>
      <c r="G611" s="218"/>
    </row>
    <row r="612" spans="1:8">
      <c r="A612" s="219" t="s">
        <v>361</v>
      </c>
      <c r="B612" s="219"/>
      <c r="C612" s="219"/>
      <c r="D612" s="218"/>
      <c r="E612" s="218"/>
      <c r="F612" s="218"/>
      <c r="G612" s="218"/>
    </row>
    <row r="613" spans="1:8" ht="36.75">
      <c r="A613" s="220" t="s">
        <v>0</v>
      </c>
      <c r="B613" s="222" t="s">
        <v>155</v>
      </c>
      <c r="C613" s="222" t="s">
        <v>156</v>
      </c>
      <c r="D613" s="222" t="s">
        <v>157</v>
      </c>
      <c r="E613" s="222" t="s">
        <v>158</v>
      </c>
      <c r="F613" s="221" t="s">
        <v>159</v>
      </c>
      <c r="G613" s="221" t="s">
        <v>160</v>
      </c>
      <c r="H613" s="223" t="s">
        <v>161</v>
      </c>
    </row>
    <row r="614" spans="1:8">
      <c r="A614" s="224">
        <v>1</v>
      </c>
      <c r="B614" s="171">
        <v>22090101</v>
      </c>
      <c r="C614" s="112" t="s">
        <v>362</v>
      </c>
      <c r="D614" s="230">
        <v>0</v>
      </c>
      <c r="E614" s="229">
        <v>0</v>
      </c>
      <c r="F614" s="229">
        <v>0</v>
      </c>
      <c r="G614" s="128">
        <f t="shared" ref="G614:G623" si="17">D614+F614</f>
        <v>0</v>
      </c>
      <c r="H614" s="85"/>
    </row>
    <row r="615" spans="1:8">
      <c r="A615" s="224">
        <v>2</v>
      </c>
      <c r="B615" s="171">
        <v>22090102</v>
      </c>
      <c r="C615" s="112" t="s">
        <v>121</v>
      </c>
      <c r="D615" s="225">
        <v>78500000</v>
      </c>
      <c r="E615" s="229">
        <v>0</v>
      </c>
      <c r="F615" s="229">
        <v>0</v>
      </c>
      <c r="G615" s="128">
        <v>28500000</v>
      </c>
      <c r="H615" s="85" t="s">
        <v>199</v>
      </c>
    </row>
    <row r="616" spans="1:8">
      <c r="A616" s="224">
        <v>3</v>
      </c>
      <c r="B616" s="171">
        <v>22090103</v>
      </c>
      <c r="C616" s="112" t="s">
        <v>363</v>
      </c>
      <c r="D616" s="230">
        <v>0</v>
      </c>
      <c r="E616" s="229">
        <v>0</v>
      </c>
      <c r="F616" s="227">
        <v>0</v>
      </c>
      <c r="G616" s="128">
        <f t="shared" si="17"/>
        <v>0</v>
      </c>
      <c r="H616" s="85"/>
    </row>
    <row r="617" spans="1:8">
      <c r="A617" s="224">
        <v>4</v>
      </c>
      <c r="B617" s="171">
        <v>22090104</v>
      </c>
      <c r="C617" s="112" t="s">
        <v>364</v>
      </c>
      <c r="D617" s="230">
        <v>0</v>
      </c>
      <c r="E617" s="229">
        <v>0</v>
      </c>
      <c r="F617" s="227">
        <v>0</v>
      </c>
      <c r="G617" s="128">
        <f t="shared" si="17"/>
        <v>0</v>
      </c>
      <c r="H617" s="85"/>
    </row>
    <row r="618" spans="1:8">
      <c r="A618" s="224">
        <v>5</v>
      </c>
      <c r="B618" s="171">
        <v>22090105</v>
      </c>
      <c r="C618" s="112" t="s">
        <v>365</v>
      </c>
      <c r="D618" s="230">
        <v>0</v>
      </c>
      <c r="E618" s="229">
        <v>0</v>
      </c>
      <c r="F618" s="227">
        <v>0</v>
      </c>
      <c r="G618" s="128">
        <f t="shared" si="17"/>
        <v>0</v>
      </c>
      <c r="H618" s="83"/>
    </row>
    <row r="619" spans="1:8" ht="36">
      <c r="A619" s="224">
        <v>6</v>
      </c>
      <c r="B619" s="171">
        <v>22090106</v>
      </c>
      <c r="C619" s="112" t="s">
        <v>366</v>
      </c>
      <c r="D619" s="230">
        <v>0</v>
      </c>
      <c r="E619" s="233">
        <v>0</v>
      </c>
      <c r="F619" s="227">
        <v>0</v>
      </c>
      <c r="G619" s="128">
        <f t="shared" si="17"/>
        <v>0</v>
      </c>
      <c r="H619" s="85"/>
    </row>
    <row r="620" spans="1:8">
      <c r="A620" s="224">
        <v>7</v>
      </c>
      <c r="B620" s="171">
        <v>22090107</v>
      </c>
      <c r="C620" s="112" t="s">
        <v>367</v>
      </c>
      <c r="D620" s="230">
        <v>0</v>
      </c>
      <c r="E620" s="229">
        <v>0</v>
      </c>
      <c r="F620" s="227">
        <v>0</v>
      </c>
      <c r="G620" s="128">
        <f t="shared" si="17"/>
        <v>0</v>
      </c>
      <c r="H620" s="85"/>
    </row>
    <row r="621" spans="1:8">
      <c r="A621" s="224">
        <v>8</v>
      </c>
      <c r="B621" s="171">
        <v>22090108</v>
      </c>
      <c r="C621" s="112" t="s">
        <v>368</v>
      </c>
      <c r="D621" s="230">
        <v>0</v>
      </c>
      <c r="E621" s="229">
        <v>0</v>
      </c>
      <c r="F621" s="227">
        <v>0</v>
      </c>
      <c r="G621" s="128">
        <f t="shared" si="17"/>
        <v>0</v>
      </c>
      <c r="H621" s="85"/>
    </row>
    <row r="622" spans="1:8">
      <c r="A622" s="224">
        <v>9</v>
      </c>
      <c r="B622" s="171">
        <v>22090109</v>
      </c>
      <c r="C622" s="112" t="s">
        <v>369</v>
      </c>
      <c r="D622" s="225">
        <v>1500000</v>
      </c>
      <c r="E622" s="229">
        <v>0</v>
      </c>
      <c r="F622" s="227">
        <v>0</v>
      </c>
      <c r="G622" s="128">
        <f t="shared" si="17"/>
        <v>1500000</v>
      </c>
      <c r="H622" s="85"/>
    </row>
    <row r="623" spans="1:8">
      <c r="A623" s="224">
        <v>10</v>
      </c>
      <c r="B623" s="171">
        <v>22090110</v>
      </c>
      <c r="C623" s="112" t="s">
        <v>370</v>
      </c>
      <c r="D623" s="225">
        <v>20000000</v>
      </c>
      <c r="E623" s="233">
        <v>0</v>
      </c>
      <c r="F623" s="227">
        <v>0</v>
      </c>
      <c r="G623" s="128">
        <f t="shared" si="17"/>
        <v>20000000</v>
      </c>
      <c r="H623" s="85"/>
    </row>
    <row r="624" spans="1:8">
      <c r="A624" s="85"/>
      <c r="B624" s="248"/>
      <c r="C624" s="284" t="s">
        <v>176</v>
      </c>
      <c r="D624" s="287">
        <f>SUM(D614:D623)</f>
        <v>100000000</v>
      </c>
      <c r="E624" s="286">
        <f>SUM(E614:E623)</f>
        <v>0</v>
      </c>
      <c r="F624" s="125">
        <f>SUM(F614:F623)</f>
        <v>0</v>
      </c>
      <c r="G624" s="125">
        <f>SUM(G614:G623)</f>
        <v>50000000</v>
      </c>
      <c r="H624" s="85"/>
    </row>
    <row r="636" spans="1:7">
      <c r="A636" s="443" t="s">
        <v>150</v>
      </c>
      <c r="B636" s="443"/>
      <c r="C636" s="443"/>
      <c r="D636" s="443"/>
      <c r="E636" s="443"/>
      <c r="F636" s="443"/>
      <c r="G636" s="443"/>
    </row>
    <row r="637" spans="1:7">
      <c r="A637" s="443" t="s">
        <v>151</v>
      </c>
      <c r="B637" s="443"/>
      <c r="C637" s="443"/>
      <c r="D637" s="443"/>
      <c r="E637" s="443"/>
      <c r="F637" s="443"/>
      <c r="G637" s="443"/>
    </row>
    <row r="638" spans="1:7">
      <c r="A638" s="443" t="s">
        <v>152</v>
      </c>
      <c r="B638" s="443"/>
      <c r="C638" s="443"/>
      <c r="D638" s="443"/>
      <c r="E638" s="443"/>
      <c r="F638" s="443"/>
      <c r="G638" s="443"/>
    </row>
    <row r="639" spans="1:7">
      <c r="A639" s="216"/>
      <c r="B639" s="216"/>
      <c r="C639" s="216"/>
      <c r="D639" s="216"/>
      <c r="E639" s="216"/>
      <c r="F639" s="216"/>
      <c r="G639" s="216"/>
    </row>
    <row r="640" spans="1:7">
      <c r="A640" s="217" t="s">
        <v>371</v>
      </c>
      <c r="B640" s="217"/>
      <c r="C640" s="217"/>
      <c r="D640" s="217"/>
      <c r="E640" s="217"/>
      <c r="F640" s="217"/>
      <c r="G640" s="218"/>
    </row>
    <row r="641" spans="1:8">
      <c r="A641" s="218"/>
      <c r="B641" s="216"/>
      <c r="C641" s="218"/>
      <c r="D641" s="218"/>
      <c r="E641" s="218"/>
      <c r="F641" s="218"/>
      <c r="G641" s="218"/>
    </row>
    <row r="642" spans="1:8">
      <c r="A642" s="219" t="s">
        <v>372</v>
      </c>
      <c r="B642" s="219"/>
      <c r="C642" s="219"/>
      <c r="D642" s="218"/>
      <c r="E642" s="218"/>
      <c r="F642" s="218"/>
      <c r="G642" s="218"/>
    </row>
    <row r="643" spans="1:8" ht="27" customHeight="1">
      <c r="A643" s="220" t="s">
        <v>0</v>
      </c>
      <c r="B643" s="222" t="s">
        <v>155</v>
      </c>
      <c r="C643" s="222" t="s">
        <v>156</v>
      </c>
      <c r="D643" s="222" t="s">
        <v>157</v>
      </c>
      <c r="E643" s="222" t="s">
        <v>158</v>
      </c>
      <c r="F643" s="221" t="s">
        <v>159</v>
      </c>
      <c r="G643" s="221" t="s">
        <v>160</v>
      </c>
      <c r="H643" s="223" t="s">
        <v>161</v>
      </c>
    </row>
    <row r="644" spans="1:8">
      <c r="A644" s="224">
        <v>1</v>
      </c>
      <c r="B644" s="171">
        <v>22090101</v>
      </c>
      <c r="C644" s="250" t="s">
        <v>373</v>
      </c>
      <c r="D644" s="225">
        <v>2000000</v>
      </c>
      <c r="E644" s="229">
        <v>0</v>
      </c>
      <c r="F644" s="233">
        <v>0</v>
      </c>
      <c r="G644" s="128">
        <f t="shared" ref="G644:G666" si="18">D644+F644</f>
        <v>2000000</v>
      </c>
      <c r="H644" s="85"/>
    </row>
    <row r="645" spans="1:8">
      <c r="A645" s="224">
        <v>2</v>
      </c>
      <c r="B645" s="171">
        <v>22090102</v>
      </c>
      <c r="C645" s="250" t="s">
        <v>374</v>
      </c>
      <c r="D645" s="225">
        <v>2000000</v>
      </c>
      <c r="E645" s="229">
        <v>0</v>
      </c>
      <c r="F645" s="233">
        <v>0</v>
      </c>
      <c r="G645" s="128">
        <f t="shared" si="18"/>
        <v>2000000</v>
      </c>
      <c r="H645" s="85"/>
    </row>
    <row r="646" spans="1:8">
      <c r="A646" s="224">
        <v>3</v>
      </c>
      <c r="B646" s="171">
        <v>22090103</v>
      </c>
      <c r="C646" s="250" t="s">
        <v>375</v>
      </c>
      <c r="D646" s="225">
        <v>3400000</v>
      </c>
      <c r="E646" s="229">
        <v>0</v>
      </c>
      <c r="F646" s="233">
        <v>0</v>
      </c>
      <c r="G646" s="128">
        <f t="shared" si="18"/>
        <v>3400000</v>
      </c>
      <c r="H646" s="85"/>
    </row>
    <row r="647" spans="1:8">
      <c r="A647" s="224">
        <v>4</v>
      </c>
      <c r="B647" s="171">
        <v>22090104</v>
      </c>
      <c r="C647" s="250" t="s">
        <v>376</v>
      </c>
      <c r="D647" s="230">
        <v>0</v>
      </c>
      <c r="E647" s="229">
        <v>0</v>
      </c>
      <c r="F647" s="233">
        <v>0</v>
      </c>
      <c r="G647" s="128">
        <f t="shared" si="18"/>
        <v>0</v>
      </c>
      <c r="H647" s="85"/>
    </row>
    <row r="648" spans="1:8">
      <c r="A648" s="224">
        <v>5</v>
      </c>
      <c r="B648" s="171">
        <v>22090105</v>
      </c>
      <c r="C648" s="250" t="s">
        <v>377</v>
      </c>
      <c r="D648" s="225">
        <v>2000000</v>
      </c>
      <c r="E648" s="229">
        <v>0</v>
      </c>
      <c r="F648" s="233">
        <v>0</v>
      </c>
      <c r="G648" s="128">
        <f t="shared" si="18"/>
        <v>2000000</v>
      </c>
      <c r="H648" s="85"/>
    </row>
    <row r="649" spans="1:8">
      <c r="A649" s="224">
        <v>6</v>
      </c>
      <c r="B649" s="171">
        <v>22090106</v>
      </c>
      <c r="C649" s="250" t="s">
        <v>378</v>
      </c>
      <c r="D649" s="225">
        <v>750000</v>
      </c>
      <c r="E649" s="229">
        <v>0</v>
      </c>
      <c r="F649" s="233">
        <v>0</v>
      </c>
      <c r="G649" s="128">
        <f t="shared" si="18"/>
        <v>750000</v>
      </c>
      <c r="H649" s="85"/>
    </row>
    <row r="650" spans="1:8">
      <c r="A650" s="224">
        <v>7</v>
      </c>
      <c r="B650" s="171">
        <v>22090107</v>
      </c>
      <c r="C650" s="250" t="s">
        <v>379</v>
      </c>
      <c r="D650" s="225">
        <v>300000</v>
      </c>
      <c r="E650" s="229">
        <v>0</v>
      </c>
      <c r="F650" s="233">
        <v>0</v>
      </c>
      <c r="G650" s="128">
        <f t="shared" si="18"/>
        <v>300000</v>
      </c>
      <c r="H650" s="85"/>
    </row>
    <row r="651" spans="1:8">
      <c r="A651" s="224">
        <v>8</v>
      </c>
      <c r="B651" s="171">
        <v>22090108</v>
      </c>
      <c r="C651" s="250" t="s">
        <v>380</v>
      </c>
      <c r="D651" s="225">
        <v>750000</v>
      </c>
      <c r="E651" s="229">
        <v>0</v>
      </c>
      <c r="F651" s="233">
        <v>0</v>
      </c>
      <c r="G651" s="128">
        <f t="shared" si="18"/>
        <v>750000</v>
      </c>
      <c r="H651" s="85"/>
    </row>
    <row r="652" spans="1:8">
      <c r="A652" s="224">
        <v>9</v>
      </c>
      <c r="B652" s="171">
        <v>22090109</v>
      </c>
      <c r="C652" s="250" t="s">
        <v>381</v>
      </c>
      <c r="D652" s="230">
        <v>0</v>
      </c>
      <c r="E652" s="229">
        <v>0</v>
      </c>
      <c r="F652" s="233">
        <v>0</v>
      </c>
      <c r="G652" s="128">
        <f t="shared" si="18"/>
        <v>0</v>
      </c>
      <c r="H652" s="85"/>
    </row>
    <row r="653" spans="1:8">
      <c r="A653" s="224">
        <v>10</v>
      </c>
      <c r="B653" s="171">
        <v>22090110</v>
      </c>
      <c r="C653" s="250" t="s">
        <v>382</v>
      </c>
      <c r="D653" s="230">
        <v>0</v>
      </c>
      <c r="E653" s="233">
        <v>0</v>
      </c>
      <c r="F653" s="233">
        <v>0</v>
      </c>
      <c r="G653" s="128">
        <f t="shared" si="18"/>
        <v>0</v>
      </c>
      <c r="H653" s="85"/>
    </row>
    <row r="654" spans="1:8" ht="24">
      <c r="A654" s="224">
        <v>11</v>
      </c>
      <c r="B654" s="171">
        <v>22090111</v>
      </c>
      <c r="C654" s="250" t="s">
        <v>383</v>
      </c>
      <c r="D654" s="230">
        <v>0</v>
      </c>
      <c r="E654" s="233">
        <v>0</v>
      </c>
      <c r="F654" s="233">
        <v>0</v>
      </c>
      <c r="G654" s="128">
        <f t="shared" si="18"/>
        <v>0</v>
      </c>
      <c r="H654" s="85"/>
    </row>
    <row r="655" spans="1:8">
      <c r="A655" s="224">
        <v>12</v>
      </c>
      <c r="B655" s="171">
        <v>22090112</v>
      </c>
      <c r="C655" s="250" t="s">
        <v>384</v>
      </c>
      <c r="D655" s="225">
        <v>3000000</v>
      </c>
      <c r="E655" s="233">
        <v>0</v>
      </c>
      <c r="F655" s="233">
        <v>0</v>
      </c>
      <c r="G655" s="128">
        <f t="shared" si="18"/>
        <v>3000000</v>
      </c>
      <c r="H655" s="85"/>
    </row>
    <row r="656" spans="1:8" ht="12.75" customHeight="1">
      <c r="A656" s="224">
        <v>13</v>
      </c>
      <c r="B656" s="171">
        <v>22090113</v>
      </c>
      <c r="C656" s="250" t="s">
        <v>112</v>
      </c>
      <c r="D656" s="225">
        <v>88000000</v>
      </c>
      <c r="E656" s="233">
        <v>0</v>
      </c>
      <c r="F656" s="233">
        <v>0</v>
      </c>
      <c r="G656" s="128">
        <v>8000000</v>
      </c>
      <c r="H656" s="85" t="s">
        <v>199</v>
      </c>
    </row>
    <row r="657" spans="1:8" ht="24">
      <c r="A657" s="224">
        <v>14</v>
      </c>
      <c r="B657" s="171">
        <v>22090114</v>
      </c>
      <c r="C657" s="250" t="s">
        <v>385</v>
      </c>
      <c r="D657" s="225">
        <v>500000</v>
      </c>
      <c r="E657" s="251">
        <v>0</v>
      </c>
      <c r="F657" s="233">
        <v>0</v>
      </c>
      <c r="G657" s="128">
        <f t="shared" si="18"/>
        <v>500000</v>
      </c>
      <c r="H657" s="85"/>
    </row>
    <row r="658" spans="1:8" ht="24">
      <c r="A658" s="224">
        <v>15</v>
      </c>
      <c r="B658" s="171">
        <v>22090115</v>
      </c>
      <c r="C658" s="250" t="s">
        <v>386</v>
      </c>
      <c r="D658" s="225">
        <v>300000</v>
      </c>
      <c r="E658" s="251">
        <v>0</v>
      </c>
      <c r="F658" s="251">
        <v>0</v>
      </c>
      <c r="G658" s="128">
        <f t="shared" si="18"/>
        <v>300000</v>
      </c>
      <c r="H658" s="85"/>
    </row>
    <row r="659" spans="1:8">
      <c r="A659" s="224">
        <v>16</v>
      </c>
      <c r="B659" s="171">
        <v>22090116</v>
      </c>
      <c r="C659" s="250" t="s">
        <v>387</v>
      </c>
      <c r="D659" s="230">
        <v>0</v>
      </c>
      <c r="E659" s="251">
        <v>0</v>
      </c>
      <c r="F659" s="251">
        <v>0</v>
      </c>
      <c r="G659" s="128">
        <f t="shared" si="18"/>
        <v>0</v>
      </c>
      <c r="H659" s="85"/>
    </row>
    <row r="660" spans="1:8">
      <c r="A660" s="224">
        <v>17</v>
      </c>
      <c r="B660" s="171">
        <v>22090117</v>
      </c>
      <c r="C660" s="250" t="s">
        <v>388</v>
      </c>
      <c r="D660" s="225">
        <v>500000</v>
      </c>
      <c r="E660" s="251">
        <v>0</v>
      </c>
      <c r="F660" s="251">
        <v>0</v>
      </c>
      <c r="G660" s="128">
        <f t="shared" si="18"/>
        <v>500000</v>
      </c>
      <c r="H660" s="85"/>
    </row>
    <row r="661" spans="1:8">
      <c r="A661" s="224">
        <v>18</v>
      </c>
      <c r="B661" s="171">
        <v>22090118</v>
      </c>
      <c r="C661" s="250" t="s">
        <v>389</v>
      </c>
      <c r="D661" s="225">
        <v>2000000</v>
      </c>
      <c r="E661" s="251">
        <v>0</v>
      </c>
      <c r="F661" s="251">
        <v>0</v>
      </c>
      <c r="G661" s="128">
        <f t="shared" si="18"/>
        <v>2000000</v>
      </c>
      <c r="H661" s="85"/>
    </row>
    <row r="662" spans="1:8">
      <c r="A662" s="224">
        <v>19</v>
      </c>
      <c r="B662" s="171">
        <v>22090119</v>
      </c>
      <c r="C662" s="250" t="s">
        <v>113</v>
      </c>
      <c r="D662" s="225">
        <v>33500000</v>
      </c>
      <c r="E662" s="251">
        <v>0</v>
      </c>
      <c r="F662" s="251">
        <v>0</v>
      </c>
      <c r="G662" s="128">
        <v>13500000</v>
      </c>
      <c r="H662" s="85" t="s">
        <v>199</v>
      </c>
    </row>
    <row r="663" spans="1:8" ht="21" customHeight="1">
      <c r="A663" s="224">
        <v>20</v>
      </c>
      <c r="B663" s="171">
        <v>22090120</v>
      </c>
      <c r="C663" s="250" t="s">
        <v>390</v>
      </c>
      <c r="D663" s="225">
        <v>5000000</v>
      </c>
      <c r="E663" s="251">
        <v>0</v>
      </c>
      <c r="F663" s="251">
        <v>0</v>
      </c>
      <c r="G663" s="128">
        <f>D663+F663</f>
        <v>5000000</v>
      </c>
      <c r="H663" s="85"/>
    </row>
    <row r="664" spans="1:8">
      <c r="A664" s="224">
        <v>21</v>
      </c>
      <c r="B664" s="171">
        <v>22090121</v>
      </c>
      <c r="C664" s="250" t="s">
        <v>391</v>
      </c>
      <c r="D664" s="230">
        <v>0</v>
      </c>
      <c r="E664" s="251">
        <v>0</v>
      </c>
      <c r="F664" s="251">
        <v>0</v>
      </c>
      <c r="G664" s="128">
        <f t="shared" si="18"/>
        <v>0</v>
      </c>
      <c r="H664" s="85"/>
    </row>
    <row r="665" spans="1:8" ht="11.25" customHeight="1">
      <c r="A665" s="224">
        <v>22</v>
      </c>
      <c r="B665" s="171">
        <v>22090122</v>
      </c>
      <c r="C665" s="250" t="s">
        <v>392</v>
      </c>
      <c r="D665" s="225">
        <v>1000000</v>
      </c>
      <c r="E665" s="251">
        <v>0</v>
      </c>
      <c r="F665" s="251">
        <v>0</v>
      </c>
      <c r="G665" s="128">
        <f t="shared" si="18"/>
        <v>1000000</v>
      </c>
      <c r="H665" s="85"/>
    </row>
    <row r="666" spans="1:8">
      <c r="A666" s="224">
        <v>23</v>
      </c>
      <c r="B666" s="171">
        <v>22090123</v>
      </c>
      <c r="C666" s="250" t="s">
        <v>393</v>
      </c>
      <c r="D666" s="230">
        <v>0</v>
      </c>
      <c r="E666" s="251">
        <v>0</v>
      </c>
      <c r="F666" s="251">
        <v>0</v>
      </c>
      <c r="G666" s="128">
        <f t="shared" si="18"/>
        <v>0</v>
      </c>
      <c r="H666" s="85"/>
    </row>
    <row r="667" spans="1:8">
      <c r="A667" s="85"/>
      <c r="B667" s="248"/>
      <c r="C667" s="242" t="s">
        <v>176</v>
      </c>
      <c r="D667" s="235">
        <f>SUM(D644:D666)</f>
        <v>145000000</v>
      </c>
      <c r="E667" s="141">
        <f>SUM(E644:E657)</f>
        <v>0</v>
      </c>
      <c r="F667" s="125">
        <f>SUM(F644:F657)</f>
        <v>0</v>
      </c>
      <c r="G667" s="125">
        <f>SUM(G644:G666)</f>
        <v>45000000</v>
      </c>
      <c r="H667" s="85"/>
    </row>
    <row r="668" spans="1:8">
      <c r="A668" s="443" t="s">
        <v>150</v>
      </c>
      <c r="B668" s="443"/>
      <c r="C668" s="443"/>
      <c r="D668" s="443"/>
      <c r="E668" s="443"/>
      <c r="F668" s="443"/>
      <c r="G668" s="443"/>
    </row>
    <row r="669" spans="1:8">
      <c r="A669" s="443" t="s">
        <v>151</v>
      </c>
      <c r="B669" s="443"/>
      <c r="C669" s="443"/>
      <c r="D669" s="443"/>
      <c r="E669" s="443"/>
      <c r="F669" s="443"/>
      <c r="G669" s="443"/>
    </row>
    <row r="670" spans="1:8">
      <c r="A670" s="443" t="s">
        <v>152</v>
      </c>
      <c r="B670" s="443"/>
      <c r="C670" s="443"/>
      <c r="D670" s="443"/>
      <c r="E670" s="443"/>
      <c r="F670" s="443"/>
      <c r="G670" s="443"/>
    </row>
    <row r="671" spans="1:8">
      <c r="A671" s="216"/>
      <c r="B671" s="216"/>
      <c r="C671" s="216"/>
      <c r="D671" s="216"/>
      <c r="E671" s="216"/>
      <c r="F671" s="216"/>
      <c r="G671" s="216"/>
    </row>
    <row r="672" spans="1:8">
      <c r="A672" s="217" t="s">
        <v>394</v>
      </c>
      <c r="B672" s="217"/>
      <c r="C672" s="217"/>
      <c r="D672" s="217"/>
      <c r="E672" s="217"/>
      <c r="F672" s="217"/>
      <c r="G672" s="218"/>
    </row>
    <row r="673" spans="1:8">
      <c r="A673" s="218"/>
      <c r="B673" s="216"/>
      <c r="C673" s="218"/>
      <c r="D673" s="218"/>
      <c r="E673" s="218"/>
      <c r="F673" s="218"/>
      <c r="G673" s="218"/>
    </row>
    <row r="674" spans="1:8">
      <c r="A674" s="219" t="s">
        <v>395</v>
      </c>
      <c r="B674" s="219"/>
      <c r="C674" s="219"/>
      <c r="D674" s="218"/>
      <c r="E674" s="218"/>
      <c r="F674" s="218"/>
      <c r="G674" s="218"/>
    </row>
    <row r="675" spans="1:8" ht="26.25" customHeight="1">
      <c r="A675" s="220" t="s">
        <v>0</v>
      </c>
      <c r="B675" s="222" t="s">
        <v>155</v>
      </c>
      <c r="C675" s="222" t="s">
        <v>156</v>
      </c>
      <c r="D675" s="222" t="s">
        <v>157</v>
      </c>
      <c r="E675" s="222" t="s">
        <v>158</v>
      </c>
      <c r="F675" s="221" t="s">
        <v>159</v>
      </c>
      <c r="G675" s="221" t="s">
        <v>160</v>
      </c>
      <c r="H675" s="223" t="s">
        <v>161</v>
      </c>
    </row>
    <row r="676" spans="1:8" ht="36">
      <c r="A676" s="224">
        <v>1</v>
      </c>
      <c r="B676" s="171">
        <v>22090101</v>
      </c>
      <c r="C676" s="250" t="s">
        <v>396</v>
      </c>
      <c r="D676" s="230">
        <v>0</v>
      </c>
      <c r="E676" s="229">
        <v>0</v>
      </c>
      <c r="F676" s="233">
        <v>0</v>
      </c>
      <c r="G676" s="128">
        <f>D676+F676</f>
        <v>0</v>
      </c>
      <c r="H676" s="85"/>
    </row>
    <row r="677" spans="1:8">
      <c r="A677" s="224">
        <v>2</v>
      </c>
      <c r="B677" s="171">
        <v>22090102</v>
      </c>
      <c r="C677" s="250" t="s">
        <v>397</v>
      </c>
      <c r="D677" s="225">
        <v>5000000</v>
      </c>
      <c r="E677" s="229">
        <v>0</v>
      </c>
      <c r="F677" s="233">
        <v>0</v>
      </c>
      <c r="G677" s="128">
        <f t="shared" ref="G677:G689" si="19">D677+F677</f>
        <v>5000000</v>
      </c>
      <c r="H677" s="85"/>
    </row>
    <row r="678" spans="1:8">
      <c r="A678" s="224">
        <v>3</v>
      </c>
      <c r="B678" s="171">
        <v>22090103</v>
      </c>
      <c r="C678" s="250" t="s">
        <v>398</v>
      </c>
      <c r="D678" s="230">
        <v>0</v>
      </c>
      <c r="E678" s="229">
        <v>0</v>
      </c>
      <c r="F678" s="233">
        <v>0</v>
      </c>
      <c r="G678" s="128">
        <f t="shared" si="19"/>
        <v>0</v>
      </c>
      <c r="H678" s="85"/>
    </row>
    <row r="679" spans="1:8" ht="24">
      <c r="A679" s="224">
        <v>4</v>
      </c>
      <c r="B679" s="171">
        <v>22090104</v>
      </c>
      <c r="C679" s="250" t="s">
        <v>132</v>
      </c>
      <c r="D679" s="225">
        <v>30000000</v>
      </c>
      <c r="E679" s="229">
        <v>0</v>
      </c>
      <c r="F679" s="233">
        <v>0</v>
      </c>
      <c r="G679" s="128">
        <v>10000000</v>
      </c>
      <c r="H679" s="85" t="s">
        <v>199</v>
      </c>
    </row>
    <row r="680" spans="1:8">
      <c r="A680" s="224">
        <v>5</v>
      </c>
      <c r="B680" s="171">
        <v>22090105</v>
      </c>
      <c r="C680" s="250" t="s">
        <v>399</v>
      </c>
      <c r="D680" s="230">
        <v>0</v>
      </c>
      <c r="E680" s="229">
        <v>0</v>
      </c>
      <c r="F680" s="233">
        <v>0</v>
      </c>
      <c r="G680" s="128">
        <f t="shared" si="19"/>
        <v>0</v>
      </c>
      <c r="H680" s="85"/>
    </row>
    <row r="681" spans="1:8">
      <c r="A681" s="224">
        <v>6</v>
      </c>
      <c r="B681" s="171">
        <v>22090106</v>
      </c>
      <c r="C681" s="250" t="s">
        <v>400</v>
      </c>
      <c r="D681" s="225">
        <v>10000000</v>
      </c>
      <c r="E681" s="229">
        <v>0</v>
      </c>
      <c r="F681" s="233">
        <v>0</v>
      </c>
      <c r="G681" s="128">
        <f t="shared" si="19"/>
        <v>10000000</v>
      </c>
      <c r="H681" s="85"/>
    </row>
    <row r="682" spans="1:8" ht="24">
      <c r="A682" s="224">
        <v>7</v>
      </c>
      <c r="B682" s="171">
        <v>22090107</v>
      </c>
      <c r="C682" s="250" t="s">
        <v>401</v>
      </c>
      <c r="D682" s="230">
        <v>0</v>
      </c>
      <c r="E682" s="229">
        <v>0</v>
      </c>
      <c r="F682" s="233">
        <v>0</v>
      </c>
      <c r="G682" s="128">
        <f t="shared" si="19"/>
        <v>0</v>
      </c>
      <c r="H682" s="85"/>
    </row>
    <row r="683" spans="1:8" ht="24">
      <c r="A683" s="224">
        <v>8</v>
      </c>
      <c r="B683" s="171">
        <v>22090108</v>
      </c>
      <c r="C683" s="250" t="s">
        <v>402</v>
      </c>
      <c r="D683" s="230">
        <v>0</v>
      </c>
      <c r="E683" s="229">
        <v>0</v>
      </c>
      <c r="F683" s="233">
        <v>0</v>
      </c>
      <c r="G683" s="128">
        <f t="shared" si="19"/>
        <v>0</v>
      </c>
      <c r="H683" s="85"/>
    </row>
    <row r="684" spans="1:8" ht="36">
      <c r="A684" s="224">
        <v>9</v>
      </c>
      <c r="B684" s="171">
        <v>22090109</v>
      </c>
      <c r="C684" s="250" t="s">
        <v>403</v>
      </c>
      <c r="D684" s="230">
        <v>0</v>
      </c>
      <c r="E684" s="229">
        <v>0</v>
      </c>
      <c r="F684" s="233">
        <v>0</v>
      </c>
      <c r="G684" s="128">
        <f t="shared" si="19"/>
        <v>0</v>
      </c>
      <c r="H684" s="85"/>
    </row>
    <row r="685" spans="1:8" ht="48">
      <c r="A685" s="224">
        <v>10</v>
      </c>
      <c r="B685" s="171">
        <v>22090110</v>
      </c>
      <c r="C685" s="250" t="s">
        <v>133</v>
      </c>
      <c r="D685" s="225">
        <v>50000000</v>
      </c>
      <c r="E685" s="233">
        <v>0</v>
      </c>
      <c r="F685" s="233">
        <v>0</v>
      </c>
      <c r="G685" s="128">
        <v>20000000</v>
      </c>
      <c r="H685" s="85" t="s">
        <v>199</v>
      </c>
    </row>
    <row r="686" spans="1:8" ht="48">
      <c r="A686" s="224">
        <v>11</v>
      </c>
      <c r="B686" s="171">
        <v>22090111</v>
      </c>
      <c r="C686" s="250" t="s">
        <v>404</v>
      </c>
      <c r="D686" s="230">
        <v>0</v>
      </c>
      <c r="E686" s="233">
        <v>0</v>
      </c>
      <c r="F686" s="233">
        <v>0</v>
      </c>
      <c r="G686" s="128">
        <f t="shared" si="19"/>
        <v>0</v>
      </c>
      <c r="H686" s="85"/>
    </row>
    <row r="687" spans="1:8" ht="24">
      <c r="A687" s="224">
        <v>12</v>
      </c>
      <c r="B687" s="171">
        <v>22090112</v>
      </c>
      <c r="C687" s="250" t="s">
        <v>405</v>
      </c>
      <c r="D687" s="230">
        <v>0</v>
      </c>
      <c r="E687" s="233">
        <v>0</v>
      </c>
      <c r="F687" s="233">
        <v>0</v>
      </c>
      <c r="G687" s="128">
        <f t="shared" si="19"/>
        <v>0</v>
      </c>
      <c r="H687" s="85"/>
    </row>
    <row r="688" spans="1:8" ht="24">
      <c r="A688" s="224">
        <v>13</v>
      </c>
      <c r="B688" s="171">
        <v>22090113</v>
      </c>
      <c r="C688" s="250" t="s">
        <v>406</v>
      </c>
      <c r="D688" s="225">
        <v>5000000</v>
      </c>
      <c r="E688" s="233">
        <v>0</v>
      </c>
      <c r="F688" s="233">
        <v>0</v>
      </c>
      <c r="G688" s="128">
        <f t="shared" si="19"/>
        <v>5000000</v>
      </c>
      <c r="H688" s="85"/>
    </row>
    <row r="689" spans="1:8" ht="24">
      <c r="A689" s="224">
        <v>14</v>
      </c>
      <c r="B689" s="171">
        <v>22090114</v>
      </c>
      <c r="C689" s="250" t="s">
        <v>407</v>
      </c>
      <c r="D689" s="230">
        <v>0</v>
      </c>
      <c r="E689" s="251">
        <v>0</v>
      </c>
      <c r="F689" s="233">
        <v>0</v>
      </c>
      <c r="G689" s="128">
        <f t="shared" si="19"/>
        <v>0</v>
      </c>
      <c r="H689" s="85"/>
    </row>
    <row r="690" spans="1:8">
      <c r="A690" s="85"/>
      <c r="B690" s="248"/>
      <c r="C690" s="242" t="s">
        <v>176</v>
      </c>
      <c r="D690" s="235">
        <f>SUM(D676:D689)</f>
        <v>100000000</v>
      </c>
      <c r="E690" s="141">
        <f>SUM(E676:E689)</f>
        <v>0</v>
      </c>
      <c r="F690" s="125">
        <f>SUM(F676:F689)</f>
        <v>0</v>
      </c>
      <c r="G690" s="125">
        <f>SUM(G676:G689)</f>
        <v>50000000</v>
      </c>
      <c r="H690" s="85"/>
    </row>
    <row r="692" spans="1:8">
      <c r="A692" s="443" t="s">
        <v>150</v>
      </c>
      <c r="B692" s="443"/>
      <c r="C692" s="443"/>
      <c r="D692" s="443"/>
      <c r="E692" s="443"/>
      <c r="F692" s="443"/>
      <c r="G692" s="443"/>
    </row>
    <row r="693" spans="1:8">
      <c r="A693" s="443" t="s">
        <v>151</v>
      </c>
      <c r="B693" s="443"/>
      <c r="C693" s="443"/>
      <c r="D693" s="443"/>
      <c r="E693" s="443"/>
      <c r="F693" s="443"/>
      <c r="G693" s="443"/>
    </row>
    <row r="695" spans="1:8">
      <c r="A695" s="444" t="s">
        <v>558</v>
      </c>
      <c r="B695" s="444"/>
      <c r="C695" s="444"/>
      <c r="D695" s="444"/>
      <c r="E695" s="444"/>
      <c r="F695" s="444"/>
      <c r="G695" s="444"/>
    </row>
    <row r="696" spans="1:8">
      <c r="A696" s="373"/>
      <c r="B696" s="373"/>
      <c r="C696" s="373"/>
      <c r="D696" s="373"/>
      <c r="E696" s="373"/>
      <c r="F696" s="373"/>
      <c r="G696" s="373"/>
    </row>
    <row r="697" spans="1:8" ht="36.75">
      <c r="A697" s="374" t="s">
        <v>0</v>
      </c>
      <c r="B697" s="374" t="s">
        <v>634</v>
      </c>
      <c r="C697" s="375" t="s">
        <v>635</v>
      </c>
      <c r="D697" s="222" t="s">
        <v>157</v>
      </c>
      <c r="E697" s="222" t="s">
        <v>158</v>
      </c>
      <c r="F697" s="221" t="s">
        <v>159</v>
      </c>
      <c r="G697" s="221" t="s">
        <v>160</v>
      </c>
      <c r="H697" s="223" t="s">
        <v>161</v>
      </c>
    </row>
    <row r="698" spans="1:8">
      <c r="A698" s="376" t="s">
        <v>636</v>
      </c>
      <c r="B698" s="380" t="s">
        <v>637</v>
      </c>
      <c r="C698" s="377" t="s">
        <v>638</v>
      </c>
      <c r="D698" s="291">
        <v>1365000000</v>
      </c>
      <c r="E698" s="381">
        <v>0</v>
      </c>
      <c r="F698" s="381">
        <v>0</v>
      </c>
      <c r="G698" s="128">
        <f t="shared" ref="G698:G707" si="20">D698+F698</f>
        <v>1365000000</v>
      </c>
      <c r="H698" s="85"/>
    </row>
    <row r="699" spans="1:8">
      <c r="A699" s="376" t="s">
        <v>639</v>
      </c>
      <c r="B699" s="380" t="s">
        <v>640</v>
      </c>
      <c r="C699" s="377" t="s">
        <v>641</v>
      </c>
      <c r="D699" s="291">
        <v>1000000000</v>
      </c>
      <c r="E699" s="381">
        <v>0</v>
      </c>
      <c r="F699" s="381">
        <v>0</v>
      </c>
      <c r="G699" s="128">
        <v>100000000</v>
      </c>
      <c r="H699" s="85" t="s">
        <v>199</v>
      </c>
    </row>
    <row r="700" spans="1:8">
      <c r="A700" s="376" t="s">
        <v>642</v>
      </c>
      <c r="B700" s="380" t="s">
        <v>643</v>
      </c>
      <c r="C700" s="377" t="s">
        <v>644</v>
      </c>
      <c r="D700" s="291">
        <v>1000000000</v>
      </c>
      <c r="E700" s="381">
        <v>0</v>
      </c>
      <c r="F700" s="381">
        <v>0</v>
      </c>
      <c r="G700" s="128">
        <v>700000000</v>
      </c>
      <c r="H700" s="85" t="s">
        <v>199</v>
      </c>
    </row>
    <row r="701" spans="1:8">
      <c r="A701" s="376" t="s">
        <v>61</v>
      </c>
      <c r="B701" s="380" t="s">
        <v>645</v>
      </c>
      <c r="C701" s="377" t="s">
        <v>646</v>
      </c>
      <c r="D701" s="291">
        <v>2000000000</v>
      </c>
      <c r="E701" s="381">
        <v>0</v>
      </c>
      <c r="F701" s="381">
        <v>0</v>
      </c>
      <c r="G701" s="128">
        <f t="shared" si="20"/>
        <v>2000000000</v>
      </c>
      <c r="H701" s="85"/>
    </row>
    <row r="702" spans="1:8" ht="24.75">
      <c r="A702" s="376" t="s">
        <v>647</v>
      </c>
      <c r="B702" s="380" t="s">
        <v>648</v>
      </c>
      <c r="C702" s="377" t="s">
        <v>649</v>
      </c>
      <c r="D702" s="291">
        <v>25000000</v>
      </c>
      <c r="E702" s="381">
        <v>0</v>
      </c>
      <c r="F702" s="381">
        <v>0</v>
      </c>
      <c r="G702" s="128">
        <f t="shared" si="20"/>
        <v>25000000</v>
      </c>
      <c r="H702" s="85"/>
    </row>
    <row r="703" spans="1:8">
      <c r="A703" s="376" t="s">
        <v>62</v>
      </c>
      <c r="B703" s="380" t="s">
        <v>650</v>
      </c>
      <c r="C703" s="377" t="s">
        <v>651</v>
      </c>
      <c r="D703" s="291">
        <v>1000000000</v>
      </c>
      <c r="E703" s="381">
        <v>0</v>
      </c>
      <c r="F703" s="381">
        <v>0</v>
      </c>
      <c r="G703" s="128">
        <f t="shared" si="20"/>
        <v>1000000000</v>
      </c>
      <c r="H703" s="85"/>
    </row>
    <row r="704" spans="1:8">
      <c r="A704" s="376" t="s">
        <v>63</v>
      </c>
      <c r="B704" s="380" t="s">
        <v>652</v>
      </c>
      <c r="C704" s="377" t="s">
        <v>653</v>
      </c>
      <c r="D704" s="291">
        <v>1000000000</v>
      </c>
      <c r="E704" s="381">
        <v>0</v>
      </c>
      <c r="F704" s="381">
        <v>0</v>
      </c>
      <c r="G704" s="128">
        <f t="shared" si="20"/>
        <v>1000000000</v>
      </c>
      <c r="H704" s="85"/>
    </row>
    <row r="705" spans="1:8" ht="24.75">
      <c r="A705" s="376" t="s">
        <v>654</v>
      </c>
      <c r="B705" s="380" t="s">
        <v>655</v>
      </c>
      <c r="C705" s="377" t="s">
        <v>656</v>
      </c>
      <c r="D705" s="291">
        <v>1200000000</v>
      </c>
      <c r="E705" s="381">
        <v>0</v>
      </c>
      <c r="F705" s="381">
        <v>0</v>
      </c>
      <c r="G705" s="128">
        <f t="shared" si="20"/>
        <v>1200000000</v>
      </c>
      <c r="H705" s="85"/>
    </row>
    <row r="706" spans="1:8">
      <c r="A706" s="376" t="s">
        <v>104</v>
      </c>
      <c r="B706" s="380" t="s">
        <v>657</v>
      </c>
      <c r="C706" s="377" t="s">
        <v>658</v>
      </c>
      <c r="D706" s="290">
        <v>0</v>
      </c>
      <c r="E706" s="381">
        <v>0</v>
      </c>
      <c r="F706" s="381">
        <v>0</v>
      </c>
      <c r="G706" s="128">
        <f t="shared" si="20"/>
        <v>0</v>
      </c>
      <c r="H706" s="85"/>
    </row>
    <row r="707" spans="1:8">
      <c r="A707" s="376" t="s">
        <v>659</v>
      </c>
      <c r="B707" s="380" t="s">
        <v>660</v>
      </c>
      <c r="C707" s="377" t="s">
        <v>661</v>
      </c>
      <c r="D707" s="290">
        <v>0</v>
      </c>
      <c r="E707" s="381">
        <v>0</v>
      </c>
      <c r="F707" s="381">
        <v>0</v>
      </c>
      <c r="G707" s="128">
        <f t="shared" si="20"/>
        <v>0</v>
      </c>
      <c r="H707" s="85"/>
    </row>
    <row r="708" spans="1:8">
      <c r="A708" s="445" t="s">
        <v>662</v>
      </c>
      <c r="B708" s="446"/>
      <c r="C708" s="378"/>
      <c r="D708" s="379">
        <f>SUM(D698:D707)</f>
        <v>8590000000</v>
      </c>
      <c r="E708" s="379"/>
      <c r="F708" s="379"/>
      <c r="G708" s="379">
        <f>SUM(G698:G707)</f>
        <v>7390000000</v>
      </c>
      <c r="H708" s="85"/>
    </row>
    <row r="728" spans="1:8">
      <c r="A728" s="443" t="s">
        <v>150</v>
      </c>
      <c r="B728" s="443"/>
      <c r="C728" s="443"/>
      <c r="D728" s="443"/>
      <c r="E728" s="443"/>
      <c r="F728" s="443"/>
      <c r="G728" s="443"/>
    </row>
    <row r="729" spans="1:8">
      <c r="A729" s="443" t="s">
        <v>151</v>
      </c>
      <c r="B729" s="443"/>
      <c r="C729" s="443"/>
      <c r="D729" s="443"/>
      <c r="E729" s="443"/>
      <c r="F729" s="443"/>
      <c r="G729" s="443"/>
    </row>
    <row r="730" spans="1:8">
      <c r="A730" s="218"/>
      <c r="B730" s="218"/>
      <c r="C730" s="218"/>
      <c r="D730" s="218"/>
      <c r="E730" s="218"/>
      <c r="F730" s="218"/>
      <c r="G730" s="218"/>
    </row>
    <row r="731" spans="1:8">
      <c r="A731" s="443" t="s">
        <v>408</v>
      </c>
      <c r="B731" s="443"/>
      <c r="C731" s="443"/>
      <c r="D731" s="443"/>
      <c r="E731" s="443"/>
      <c r="F731" s="443"/>
      <c r="G731" s="443"/>
    </row>
    <row r="732" spans="1:8">
      <c r="A732" s="218"/>
      <c r="B732" s="216"/>
      <c r="C732" s="218"/>
      <c r="D732" s="218"/>
      <c r="E732" s="218"/>
      <c r="F732" s="218"/>
      <c r="G732" s="218"/>
    </row>
    <row r="733" spans="1:8" ht="36.75">
      <c r="A733" s="220" t="s">
        <v>0</v>
      </c>
      <c r="B733" s="222" t="s">
        <v>155</v>
      </c>
      <c r="C733" s="222" t="s">
        <v>156</v>
      </c>
      <c r="D733" s="222" t="s">
        <v>157</v>
      </c>
      <c r="E733" s="222" t="s">
        <v>158</v>
      </c>
      <c r="F733" s="221" t="s">
        <v>159</v>
      </c>
      <c r="G733" s="221" t="s">
        <v>160</v>
      </c>
      <c r="H733" s="223" t="s">
        <v>161</v>
      </c>
    </row>
    <row r="734" spans="1:8">
      <c r="A734" s="224">
        <v>1</v>
      </c>
      <c r="B734" s="289" t="s">
        <v>409</v>
      </c>
      <c r="C734" s="290" t="s">
        <v>410</v>
      </c>
      <c r="D734" s="291">
        <v>180000000</v>
      </c>
      <c r="E734" s="229">
        <v>88664000</v>
      </c>
      <c r="F734" s="254">
        <v>0</v>
      </c>
      <c r="G734" s="128">
        <f>D734+F734</f>
        <v>180000000</v>
      </c>
      <c r="H734" s="85"/>
    </row>
    <row r="735" spans="1:8" ht="25.5" customHeight="1">
      <c r="A735" s="224">
        <v>2</v>
      </c>
      <c r="B735" s="289" t="s">
        <v>411</v>
      </c>
      <c r="C735" s="290" t="s">
        <v>412</v>
      </c>
      <c r="D735" s="291">
        <v>20000000</v>
      </c>
      <c r="E735" s="229">
        <v>0</v>
      </c>
      <c r="F735" s="256"/>
      <c r="G735" s="128">
        <f>D735+F735</f>
        <v>20000000</v>
      </c>
      <c r="H735" s="228"/>
    </row>
    <row r="736" spans="1:8" ht="59.25" customHeight="1">
      <c r="A736" s="224">
        <v>3</v>
      </c>
      <c r="B736" s="292" t="s">
        <v>415</v>
      </c>
      <c r="C736" s="293" t="s">
        <v>413</v>
      </c>
      <c r="D736" s="294">
        <v>0</v>
      </c>
      <c r="E736" s="295">
        <v>20000000</v>
      </c>
      <c r="F736" s="296">
        <v>20000000</v>
      </c>
      <c r="G736" s="128">
        <f>D736+F736</f>
        <v>20000000</v>
      </c>
      <c r="H736" s="228" t="s">
        <v>414</v>
      </c>
    </row>
    <row r="737" spans="1:8">
      <c r="A737" s="85"/>
      <c r="B737" s="248"/>
      <c r="C737" s="297" t="s">
        <v>176</v>
      </c>
      <c r="D737" s="125">
        <f>SUM(D734:D736)</f>
        <v>200000000</v>
      </c>
      <c r="E737" s="125">
        <f>SUM(E734:E736)</f>
        <v>108664000</v>
      </c>
      <c r="F737" s="125">
        <f>SUM(F734:F736)</f>
        <v>20000000</v>
      </c>
      <c r="G737" s="125">
        <f>SUM(G734:G736)</f>
        <v>220000000</v>
      </c>
      <c r="H737" s="85"/>
    </row>
  </sheetData>
  <mergeCells count="70">
    <mergeCell ref="A97:G97"/>
    <mergeCell ref="A2:G2"/>
    <mergeCell ref="A3:G3"/>
    <mergeCell ref="A4:G4"/>
    <mergeCell ref="A34:G34"/>
    <mergeCell ref="A35:G35"/>
    <mergeCell ref="A36:G36"/>
    <mergeCell ref="A66:G66"/>
    <mergeCell ref="A67:G67"/>
    <mergeCell ref="A68:G68"/>
    <mergeCell ref="A95:G95"/>
    <mergeCell ref="A96:G96"/>
    <mergeCell ref="A429:G429"/>
    <mergeCell ref="A271:G271"/>
    <mergeCell ref="A153:G153"/>
    <mergeCell ref="A154:G154"/>
    <mergeCell ref="A155:G155"/>
    <mergeCell ref="A213:G213"/>
    <mergeCell ref="A214:G214"/>
    <mergeCell ref="A215:G215"/>
    <mergeCell ref="A242:G242"/>
    <mergeCell ref="A243:G243"/>
    <mergeCell ref="A244:G244"/>
    <mergeCell ref="A269:G269"/>
    <mergeCell ref="A270:G270"/>
    <mergeCell ref="A397:G397"/>
    <mergeCell ref="A398:G398"/>
    <mergeCell ref="A399:G399"/>
    <mergeCell ref="A608:G608"/>
    <mergeCell ref="A459:G459"/>
    <mergeCell ref="A460:G460"/>
    <mergeCell ref="A461:G461"/>
    <mergeCell ref="A549:G549"/>
    <mergeCell ref="A550:G550"/>
    <mergeCell ref="A551:G551"/>
    <mergeCell ref="A577:G577"/>
    <mergeCell ref="A578:G578"/>
    <mergeCell ref="A579:G579"/>
    <mergeCell ref="A606:G606"/>
    <mergeCell ref="A607:G607"/>
    <mergeCell ref="A492:G492"/>
    <mergeCell ref="A728:G728"/>
    <mergeCell ref="A729:G729"/>
    <mergeCell ref="A731:G731"/>
    <mergeCell ref="A636:G636"/>
    <mergeCell ref="A637:G637"/>
    <mergeCell ref="A638:G638"/>
    <mergeCell ref="A668:G668"/>
    <mergeCell ref="A669:G669"/>
    <mergeCell ref="A670:G670"/>
    <mergeCell ref="A695:G695"/>
    <mergeCell ref="A708:B708"/>
    <mergeCell ref="A692:G692"/>
    <mergeCell ref="A693:G693"/>
    <mergeCell ref="A124:G124"/>
    <mergeCell ref="A125:G125"/>
    <mergeCell ref="A126:G126"/>
    <mergeCell ref="A490:G490"/>
    <mergeCell ref="A491:G491"/>
    <mergeCell ref="A430:G430"/>
    <mergeCell ref="A300:G300"/>
    <mergeCell ref="A301:G301"/>
    <mergeCell ref="A302:G302"/>
    <mergeCell ref="A333:G333"/>
    <mergeCell ref="A334:G334"/>
    <mergeCell ref="A335:G335"/>
    <mergeCell ref="A365:G365"/>
    <mergeCell ref="A366:G366"/>
    <mergeCell ref="A367:G367"/>
    <mergeCell ref="A428:G428"/>
  </mergeCells>
  <pageMargins left="0.7" right="0.7" top="0.75" bottom="0.75" header="0.3" footer="0.3"/>
  <pageSetup firstPageNumber="6" orientation="landscape" useFirstPageNumber="1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32"/>
  <sheetViews>
    <sheetView workbookViewId="0">
      <selection activeCell="G24" sqref="G24"/>
    </sheetView>
  </sheetViews>
  <sheetFormatPr defaultRowHeight="15"/>
  <cols>
    <col min="1" max="1" width="3.140625" customWidth="1"/>
    <col min="2" max="2" width="21.28515625" customWidth="1"/>
    <col min="3" max="3" width="4.7109375" customWidth="1"/>
    <col min="4" max="4" width="13.28515625" customWidth="1"/>
    <col min="5" max="5" width="23.85546875" customWidth="1"/>
    <col min="6" max="6" width="14.5703125" customWidth="1"/>
    <col min="7" max="7" width="14.5703125" bestFit="1" customWidth="1"/>
    <col min="8" max="8" width="14.28515625" customWidth="1"/>
    <col min="9" max="9" width="13.85546875" customWidth="1"/>
    <col min="11" max="11" width="15" bestFit="1" customWidth="1"/>
  </cols>
  <sheetData>
    <row r="1" spans="1:10">
      <c r="A1" s="70"/>
      <c r="B1" s="442" t="s">
        <v>721</v>
      </c>
      <c r="C1" s="442"/>
      <c r="D1" s="442"/>
      <c r="E1" s="442"/>
      <c r="F1" s="442"/>
      <c r="G1" s="442"/>
      <c r="H1" s="442"/>
      <c r="I1" s="70"/>
    </row>
    <row r="2" spans="1:10">
      <c r="A2" s="70"/>
      <c r="B2" s="442" t="s">
        <v>139</v>
      </c>
      <c r="C2" s="442"/>
      <c r="D2" s="442"/>
      <c r="E2" s="442"/>
      <c r="F2" s="442"/>
      <c r="G2" s="442"/>
      <c r="H2" s="442"/>
      <c r="I2" s="442"/>
    </row>
    <row r="3" spans="1:10">
      <c r="A3" s="70"/>
      <c r="B3" s="442" t="s">
        <v>140</v>
      </c>
      <c r="C3" s="442"/>
      <c r="D3" s="442"/>
      <c r="E3" s="442"/>
      <c r="F3" s="442"/>
      <c r="G3" s="442"/>
      <c r="H3" s="442"/>
      <c r="I3" s="442"/>
    </row>
    <row r="4" spans="1:10">
      <c r="A4" s="70"/>
      <c r="B4" s="447" t="s">
        <v>720</v>
      </c>
      <c r="C4" s="447"/>
      <c r="D4" s="447"/>
      <c r="E4" s="447"/>
      <c r="F4" s="447"/>
      <c r="G4" s="447"/>
      <c r="H4" s="447"/>
      <c r="I4" s="447"/>
    </row>
    <row r="5" spans="1:10" s="74" customFormat="1" ht="30" customHeight="1">
      <c r="A5" s="10" t="s">
        <v>0</v>
      </c>
      <c r="B5" s="10" t="s">
        <v>100</v>
      </c>
      <c r="C5" s="10" t="s">
        <v>3</v>
      </c>
      <c r="D5" s="72" t="s">
        <v>54</v>
      </c>
      <c r="E5" s="10" t="s">
        <v>141</v>
      </c>
      <c r="F5" s="72" t="s">
        <v>56</v>
      </c>
      <c r="G5" s="72" t="s">
        <v>57</v>
      </c>
      <c r="H5" s="72" t="s">
        <v>102</v>
      </c>
      <c r="I5" s="72" t="s">
        <v>103</v>
      </c>
      <c r="J5" s="73" t="s">
        <v>60</v>
      </c>
    </row>
    <row r="6" spans="1:10" s="80" customFormat="1" ht="18" customHeight="1">
      <c r="A6" s="11">
        <v>1</v>
      </c>
      <c r="B6" s="11">
        <v>2</v>
      </c>
      <c r="C6" s="6">
        <v>3</v>
      </c>
      <c r="D6" s="203" t="s">
        <v>61</v>
      </c>
      <c r="E6" s="204">
        <v>5</v>
      </c>
      <c r="F6" s="205">
        <v>6</v>
      </c>
      <c r="G6" s="81">
        <v>7</v>
      </c>
      <c r="H6" s="81">
        <v>8</v>
      </c>
      <c r="I6" s="81" t="s">
        <v>104</v>
      </c>
      <c r="J6" s="206"/>
    </row>
    <row r="7" spans="1:10" s="91" customFormat="1" ht="24" customHeight="1">
      <c r="A7" s="193">
        <v>1</v>
      </c>
      <c r="B7" s="414" t="s">
        <v>142</v>
      </c>
      <c r="C7" s="193"/>
      <c r="D7" s="111" t="s">
        <v>143</v>
      </c>
      <c r="E7" s="437" t="s">
        <v>144</v>
      </c>
      <c r="F7" s="207">
        <v>1000000000</v>
      </c>
      <c r="G7" s="170">
        <v>30356545.329999998</v>
      </c>
      <c r="H7" s="207">
        <v>320000000</v>
      </c>
      <c r="I7" s="130">
        <f>F7-H7</f>
        <v>680000000</v>
      </c>
      <c r="J7" s="90"/>
    </row>
    <row r="8" spans="1:10" ht="33.75" customHeight="1">
      <c r="A8" s="85"/>
      <c r="B8" s="415" t="s">
        <v>145</v>
      </c>
      <c r="C8" s="90"/>
      <c r="D8" s="95"/>
      <c r="E8" s="208"/>
      <c r="F8" s="125">
        <f>SUM(F7)</f>
        <v>1000000000</v>
      </c>
      <c r="G8" s="209">
        <f>SUM(G7)</f>
        <v>30356545.329999998</v>
      </c>
      <c r="H8" s="126">
        <f>SUM(H7)</f>
        <v>320000000</v>
      </c>
      <c r="I8" s="210">
        <f>SUM(I7)</f>
        <v>680000000</v>
      </c>
      <c r="J8" s="85"/>
    </row>
    <row r="9" spans="1:10" ht="9" customHeight="1">
      <c r="A9" s="211"/>
      <c r="B9" s="416"/>
      <c r="C9" s="193"/>
      <c r="D9" s="212"/>
      <c r="E9" s="208"/>
      <c r="F9" s="126"/>
      <c r="G9" s="209"/>
      <c r="H9" s="126"/>
      <c r="I9" s="209"/>
      <c r="J9" s="85"/>
    </row>
    <row r="10" spans="1:10" ht="24" customHeight="1">
      <c r="A10" s="211">
        <v>2</v>
      </c>
      <c r="B10" s="419" t="s">
        <v>146</v>
      </c>
      <c r="C10" s="193"/>
      <c r="D10" s="212" t="s">
        <v>147</v>
      </c>
      <c r="E10" s="208" t="s">
        <v>148</v>
      </c>
      <c r="F10" s="129">
        <v>500000000</v>
      </c>
      <c r="G10" s="213">
        <v>435622388</v>
      </c>
      <c r="H10" s="129">
        <v>60000000</v>
      </c>
      <c r="I10" s="130">
        <f>F10-H10</f>
        <v>440000000</v>
      </c>
      <c r="J10" s="85"/>
    </row>
    <row r="11" spans="1:10" ht="18.75" customHeight="1">
      <c r="A11" s="211"/>
      <c r="B11" s="418" t="s">
        <v>149</v>
      </c>
      <c r="C11" s="193"/>
      <c r="D11" s="212"/>
      <c r="E11" s="208"/>
      <c r="F11" s="126">
        <f>SUM(F10)</f>
        <v>500000000</v>
      </c>
      <c r="G11" s="209">
        <f>SUM(G10)</f>
        <v>435622388</v>
      </c>
      <c r="H11" s="126">
        <f>SUM(H10)</f>
        <v>60000000</v>
      </c>
      <c r="I11" s="210">
        <f>SUM(I10)</f>
        <v>440000000</v>
      </c>
      <c r="J11" s="85"/>
    </row>
    <row r="12" spans="1:10" ht="8.25" customHeight="1">
      <c r="A12" s="211"/>
      <c r="B12" s="416"/>
      <c r="C12" s="193"/>
      <c r="D12" s="212"/>
      <c r="E12" s="208"/>
      <c r="F12" s="126"/>
      <c r="G12" s="209"/>
      <c r="H12" s="126"/>
      <c r="I12" s="210"/>
      <c r="J12" s="85"/>
    </row>
    <row r="13" spans="1:10" ht="37.5" customHeight="1">
      <c r="A13" s="211">
        <v>3</v>
      </c>
      <c r="B13" s="417" t="s">
        <v>468</v>
      </c>
      <c r="C13" s="193"/>
      <c r="D13" s="111" t="s">
        <v>591</v>
      </c>
      <c r="E13" s="112" t="s">
        <v>592</v>
      </c>
      <c r="F13" s="129">
        <v>200000000</v>
      </c>
      <c r="G13" s="209" t="s">
        <v>702</v>
      </c>
      <c r="H13" s="129">
        <v>150000000</v>
      </c>
      <c r="I13" s="130">
        <f>F13-H13</f>
        <v>50000000</v>
      </c>
      <c r="J13" s="85"/>
    </row>
    <row r="14" spans="1:10" ht="33" customHeight="1">
      <c r="A14" s="211"/>
      <c r="B14" s="417" t="s">
        <v>593</v>
      </c>
      <c r="C14" s="193"/>
      <c r="D14" s="212"/>
      <c r="E14" s="208"/>
      <c r="F14" s="126">
        <f>SUM(F13)</f>
        <v>200000000</v>
      </c>
      <c r="G14" s="210"/>
      <c r="H14" s="210">
        <f t="shared" ref="H14" si="0">SUM(H13)</f>
        <v>150000000</v>
      </c>
      <c r="I14" s="210">
        <f>SUM(I13)</f>
        <v>50000000</v>
      </c>
      <c r="J14" s="85"/>
    </row>
    <row r="15" spans="1:10" ht="10.5" customHeight="1">
      <c r="A15" s="211"/>
      <c r="B15" s="413"/>
      <c r="C15" s="193"/>
      <c r="D15" s="212"/>
      <c r="E15" s="208"/>
      <c r="F15" s="126"/>
      <c r="G15" s="210"/>
      <c r="H15" s="210"/>
      <c r="I15" s="210"/>
      <c r="J15" s="85"/>
    </row>
    <row r="16" spans="1:10" ht="26.25" customHeight="1">
      <c r="A16" s="211">
        <v>4</v>
      </c>
      <c r="B16" s="413" t="s">
        <v>676</v>
      </c>
      <c r="C16" s="193"/>
      <c r="D16" s="111" t="s">
        <v>678</v>
      </c>
      <c r="E16" s="396" t="s">
        <v>679</v>
      </c>
      <c r="F16" s="128">
        <v>1200000000</v>
      </c>
      <c r="G16" s="397">
        <v>35000000</v>
      </c>
      <c r="H16" s="397">
        <v>450000000</v>
      </c>
      <c r="I16" s="130">
        <f>F16-H16</f>
        <v>750000000</v>
      </c>
      <c r="J16" s="85"/>
    </row>
    <row r="17" spans="1:10" ht="33" customHeight="1">
      <c r="A17" s="211"/>
      <c r="B17" s="413" t="s">
        <v>677</v>
      </c>
      <c r="C17" s="193"/>
      <c r="D17" s="212"/>
      <c r="E17" s="208"/>
      <c r="F17" s="210">
        <f t="shared" ref="F17:H17" si="1">SUM(F16)</f>
        <v>1200000000</v>
      </c>
      <c r="G17" s="210">
        <f t="shared" si="1"/>
        <v>35000000</v>
      </c>
      <c r="H17" s="210">
        <f t="shared" si="1"/>
        <v>450000000</v>
      </c>
      <c r="I17" s="210">
        <f>SUM(I16)</f>
        <v>750000000</v>
      </c>
      <c r="J17" s="85"/>
    </row>
    <row r="18" spans="1:10" ht="10.5" customHeight="1">
      <c r="A18" s="211"/>
      <c r="B18" s="413"/>
      <c r="C18" s="193"/>
      <c r="D18" s="212"/>
      <c r="E18" s="208"/>
      <c r="F18" s="210"/>
      <c r="G18" s="210"/>
      <c r="H18" s="210"/>
      <c r="I18" s="210"/>
      <c r="J18" s="85"/>
    </row>
    <row r="19" spans="1:10" ht="24.75" customHeight="1">
      <c r="A19" s="211">
        <v>5</v>
      </c>
      <c r="B19" s="413" t="s">
        <v>466</v>
      </c>
      <c r="C19" s="193"/>
      <c r="D19" s="111" t="s">
        <v>703</v>
      </c>
      <c r="E19" s="396" t="s">
        <v>704</v>
      </c>
      <c r="F19" s="397">
        <v>30000000</v>
      </c>
      <c r="G19" s="397">
        <v>0</v>
      </c>
      <c r="H19" s="397">
        <v>30000000</v>
      </c>
      <c r="I19" s="130">
        <f>F19-H19</f>
        <v>0</v>
      </c>
      <c r="J19" s="85"/>
    </row>
    <row r="20" spans="1:10" ht="22.5" customHeight="1">
      <c r="A20" s="211"/>
      <c r="B20" s="413" t="s">
        <v>705</v>
      </c>
      <c r="C20" s="193"/>
      <c r="D20" s="212"/>
      <c r="E20" s="208"/>
      <c r="F20" s="210">
        <f t="shared" ref="F20:G20" si="2">SUM(F19)</f>
        <v>30000000</v>
      </c>
      <c r="G20" s="210">
        <f t="shared" si="2"/>
        <v>0</v>
      </c>
      <c r="H20" s="210">
        <f>SUM(H19)</f>
        <v>30000000</v>
      </c>
      <c r="I20" s="210">
        <f>SUM(I19)</f>
        <v>0</v>
      </c>
      <c r="J20" s="85"/>
    </row>
    <row r="21" spans="1:10" ht="9" customHeight="1">
      <c r="A21" s="211"/>
      <c r="B21" s="413"/>
      <c r="C21" s="193"/>
      <c r="D21" s="212"/>
      <c r="E21" s="208"/>
      <c r="F21" s="210"/>
      <c r="G21" s="210"/>
      <c r="H21" s="210"/>
      <c r="I21" s="210"/>
      <c r="J21" s="85"/>
    </row>
    <row r="22" spans="1:10" ht="24.75" customHeight="1">
      <c r="A22" s="85"/>
      <c r="B22" s="434" t="s">
        <v>459</v>
      </c>
      <c r="C22" s="90"/>
      <c r="D22" s="111" t="s">
        <v>718</v>
      </c>
      <c r="E22" s="112" t="s">
        <v>719</v>
      </c>
      <c r="F22" s="436">
        <v>4600000000</v>
      </c>
      <c r="G22" s="210"/>
      <c r="H22" s="397">
        <v>650000000</v>
      </c>
      <c r="I22" s="130">
        <f>F22-H22</f>
        <v>3950000000</v>
      </c>
      <c r="J22" s="85"/>
    </row>
    <row r="23" spans="1:10" ht="22.5" customHeight="1">
      <c r="A23" s="85"/>
      <c r="B23" s="435" t="s">
        <v>717</v>
      </c>
      <c r="C23" s="90"/>
      <c r="D23" s="95"/>
      <c r="E23" s="208"/>
      <c r="F23" s="210">
        <f t="shared" ref="F23:H23" si="3">SUM(F22)</f>
        <v>4600000000</v>
      </c>
      <c r="G23" s="210">
        <f t="shared" si="3"/>
        <v>0</v>
      </c>
      <c r="H23" s="210">
        <f t="shared" si="3"/>
        <v>650000000</v>
      </c>
      <c r="I23" s="210">
        <f>SUM(I22)</f>
        <v>3950000000</v>
      </c>
      <c r="J23" s="85"/>
    </row>
    <row r="24" spans="1:10" s="74" customFormat="1" ht="18.95" customHeight="1">
      <c r="A24" s="214"/>
      <c r="B24" s="214"/>
      <c r="C24" s="193"/>
      <c r="D24" s="212"/>
      <c r="E24" s="215" t="s">
        <v>95</v>
      </c>
      <c r="F24" s="125">
        <f t="shared" ref="F24:H24" si="4">F8+F11+F14+F17+F20+F23</f>
        <v>7530000000</v>
      </c>
      <c r="G24" s="125">
        <f t="shared" si="4"/>
        <v>500978933.32999998</v>
      </c>
      <c r="H24" s="125">
        <f t="shared" si="4"/>
        <v>1660000000</v>
      </c>
      <c r="I24" s="125">
        <f>I8+I11+I14+I17+I20+I23</f>
        <v>5870000000</v>
      </c>
      <c r="J24" s="90"/>
    </row>
    <row r="25" spans="1:10" s="74" customFormat="1" ht="18.95" customHeight="1">
      <c r="A25" s="91"/>
      <c r="B25" s="91"/>
      <c r="C25" s="91"/>
      <c r="D25" s="362"/>
      <c r="E25" s="399">
        <v>31</v>
      </c>
      <c r="F25" s="280"/>
      <c r="G25" s="280"/>
      <c r="H25" s="280"/>
      <c r="I25" s="280"/>
      <c r="J25" s="91"/>
    </row>
    <row r="26" spans="1:10" s="74" customFormat="1" ht="18.95" customHeight="1">
      <c r="A26" s="91"/>
      <c r="B26" s="432"/>
      <c r="C26" s="91"/>
      <c r="D26" s="362"/>
      <c r="E26" s="395"/>
      <c r="F26" s="280"/>
      <c r="G26" s="280"/>
      <c r="H26" s="280"/>
      <c r="I26" s="280"/>
      <c r="J26" s="91"/>
    </row>
    <row r="27" spans="1:10" s="74" customFormat="1" ht="29.25" customHeight="1">
      <c r="A27" s="91"/>
      <c r="B27" s="433"/>
      <c r="C27" s="91"/>
      <c r="D27" s="362"/>
      <c r="E27" s="395"/>
      <c r="F27" s="280"/>
      <c r="G27" s="280"/>
      <c r="H27" s="280"/>
      <c r="I27" s="280"/>
      <c r="J27" s="91"/>
    </row>
    <row r="28" spans="1:10" s="74" customFormat="1" ht="18.95" customHeight="1">
      <c r="A28" s="91"/>
      <c r="B28" s="91"/>
      <c r="C28" s="91"/>
      <c r="D28" s="362"/>
      <c r="E28" s="395"/>
      <c r="F28" s="280"/>
      <c r="G28" s="280"/>
      <c r="H28" s="280"/>
      <c r="I28" s="280"/>
      <c r="J28" s="91"/>
    </row>
    <row r="29" spans="1:10" s="74" customFormat="1" ht="18.95" customHeight="1">
      <c r="A29" s="91"/>
      <c r="B29" s="91"/>
      <c r="C29" s="91"/>
      <c r="D29" s="362"/>
      <c r="E29" s="395"/>
      <c r="F29" s="280"/>
      <c r="G29" s="280"/>
      <c r="H29" s="280"/>
      <c r="I29" s="280"/>
      <c r="J29" s="91"/>
    </row>
    <row r="30" spans="1:10" s="74" customFormat="1" ht="18.95" customHeight="1">
      <c r="A30" s="91"/>
      <c r="B30" s="91"/>
      <c r="C30" s="91"/>
      <c r="D30" s="362"/>
      <c r="E30" s="399"/>
      <c r="F30" s="280"/>
      <c r="G30" s="280"/>
      <c r="H30" s="280"/>
      <c r="I30" s="280"/>
      <c r="J30" s="91"/>
    </row>
    <row r="31" spans="1:10" s="74" customFormat="1" ht="18.95" customHeight="1">
      <c r="A31" s="91"/>
      <c r="B31" s="91"/>
      <c r="C31" s="91"/>
      <c r="D31" s="362"/>
      <c r="E31" s="395"/>
      <c r="F31" s="280"/>
      <c r="G31" s="280"/>
      <c r="H31" s="280"/>
      <c r="I31" s="280"/>
      <c r="J31" s="91"/>
    </row>
    <row r="32" spans="1:10" s="74" customFormat="1" ht="18.95" customHeight="1">
      <c r="A32" s="91"/>
      <c r="B32" s="91"/>
      <c r="C32" s="91"/>
      <c r="D32" s="362"/>
      <c r="E32" s="395"/>
      <c r="F32" s="280"/>
      <c r="G32" s="280"/>
      <c r="H32" s="280"/>
      <c r="I32" s="280"/>
      <c r="J32" s="91"/>
    </row>
  </sheetData>
  <mergeCells count="4">
    <mergeCell ref="B1:H1"/>
    <mergeCell ref="B2:I2"/>
    <mergeCell ref="B3:I3"/>
    <mergeCell ref="B4:I4"/>
  </mergeCells>
  <pageMargins left="0.2" right="0.35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48"/>
  <sheetViews>
    <sheetView topLeftCell="A37" workbookViewId="0">
      <selection activeCell="L45" sqref="L45"/>
    </sheetView>
  </sheetViews>
  <sheetFormatPr defaultRowHeight="15"/>
  <cols>
    <col min="1" max="1" width="13" customWidth="1"/>
    <col min="2" max="2" width="14.85546875" customWidth="1"/>
    <col min="3" max="3" width="33.140625" customWidth="1"/>
    <col min="4" max="4" width="14.7109375" customWidth="1"/>
    <col min="5" max="5" width="13.7109375" customWidth="1"/>
    <col min="6" max="6" width="14.85546875" customWidth="1"/>
    <col min="7" max="7" width="14" customWidth="1"/>
    <col min="8" max="8" width="9.140625" customWidth="1"/>
  </cols>
  <sheetData>
    <row r="1" spans="1:8">
      <c r="A1" s="442" t="s">
        <v>38</v>
      </c>
      <c r="B1" s="442"/>
      <c r="C1" s="442"/>
      <c r="D1" s="442"/>
      <c r="E1" s="442"/>
      <c r="F1" s="442"/>
      <c r="G1" s="442"/>
    </row>
    <row r="2" spans="1:8">
      <c r="A2" s="448" t="s">
        <v>51</v>
      </c>
      <c r="B2" s="448"/>
      <c r="C2" s="448"/>
      <c r="D2" s="448"/>
      <c r="E2" s="448"/>
      <c r="F2" s="448"/>
      <c r="G2" s="448"/>
    </row>
    <row r="3" spans="1:8">
      <c r="A3" s="442" t="s">
        <v>52</v>
      </c>
      <c r="B3" s="442"/>
      <c r="C3" s="442"/>
      <c r="D3" s="442"/>
      <c r="E3" s="442"/>
      <c r="F3" s="442"/>
      <c r="G3" s="442"/>
    </row>
    <row r="4" spans="1:8">
      <c r="A4" s="70"/>
      <c r="B4" s="70"/>
      <c r="C4" s="447"/>
      <c r="D4" s="447"/>
      <c r="E4" s="447"/>
      <c r="F4" s="447"/>
      <c r="G4" s="71"/>
    </row>
    <row r="5" spans="1:8" s="74" customFormat="1" ht="28.5" customHeight="1">
      <c r="A5" s="346" t="s">
        <v>53</v>
      </c>
      <c r="B5" s="346" t="s">
        <v>54</v>
      </c>
      <c r="C5" s="345" t="s">
        <v>55</v>
      </c>
      <c r="D5" s="346" t="s">
        <v>56</v>
      </c>
      <c r="E5" s="346" t="s">
        <v>57</v>
      </c>
      <c r="F5" s="346" t="s">
        <v>58</v>
      </c>
      <c r="G5" s="346" t="s">
        <v>59</v>
      </c>
      <c r="H5" s="347" t="s">
        <v>60</v>
      </c>
    </row>
    <row r="6" spans="1:8" s="80" customFormat="1" ht="15.75" customHeight="1">
      <c r="A6" s="75">
        <v>1</v>
      </c>
      <c r="B6" s="75">
        <v>2</v>
      </c>
      <c r="C6" s="76">
        <v>3</v>
      </c>
      <c r="D6" s="77" t="s">
        <v>61</v>
      </c>
      <c r="E6" s="77"/>
      <c r="F6" s="78" t="s">
        <v>62</v>
      </c>
      <c r="G6" s="78" t="s">
        <v>63</v>
      </c>
      <c r="H6" s="79"/>
    </row>
    <row r="7" spans="1:8" s="91" customFormat="1" ht="18.75" customHeight="1">
      <c r="A7" s="95"/>
      <c r="B7" s="95"/>
      <c r="C7" s="96" t="s">
        <v>66</v>
      </c>
      <c r="D7" s="97"/>
      <c r="E7" s="97"/>
      <c r="F7" s="98"/>
      <c r="G7" s="99"/>
      <c r="H7" s="90"/>
    </row>
    <row r="8" spans="1:8" s="91" customFormat="1" ht="16.5" customHeight="1" thickBot="1">
      <c r="A8" s="100" t="s">
        <v>67</v>
      </c>
      <c r="B8" s="101" t="s">
        <v>68</v>
      </c>
      <c r="C8" s="102" t="s">
        <v>69</v>
      </c>
      <c r="D8" s="103">
        <v>3000000</v>
      </c>
      <c r="E8" s="104">
        <v>0</v>
      </c>
      <c r="F8" s="105">
        <v>3000000</v>
      </c>
      <c r="G8" s="82">
        <f>D8+F8</f>
        <v>6000000</v>
      </c>
      <c r="H8" s="83" t="s">
        <v>65</v>
      </c>
    </row>
    <row r="9" spans="1:8" s="91" customFormat="1" ht="31.5" customHeight="1" thickBot="1">
      <c r="A9" s="106"/>
      <c r="B9" s="107"/>
      <c r="C9" s="108" t="s">
        <v>70</v>
      </c>
      <c r="D9" s="109">
        <f>SUM(D8)</f>
        <v>3000000</v>
      </c>
      <c r="E9" s="109">
        <f>SUM(E8)</f>
        <v>0</v>
      </c>
      <c r="F9" s="109">
        <f>SUM(F8)</f>
        <v>3000000</v>
      </c>
      <c r="G9" s="412">
        <f>SUM(G8)</f>
        <v>6000000</v>
      </c>
      <c r="H9" s="404"/>
    </row>
    <row r="10" spans="1:8" s="91" customFormat="1" ht="14.25" customHeight="1">
      <c r="A10" s="92"/>
      <c r="B10" s="92"/>
      <c r="C10" s="93"/>
      <c r="D10" s="87"/>
      <c r="E10" s="87"/>
      <c r="F10" s="88"/>
      <c r="G10" s="89"/>
      <c r="H10" s="90"/>
    </row>
    <row r="11" spans="1:8" s="91" customFormat="1" ht="15.75" customHeight="1">
      <c r="A11" s="95"/>
      <c r="B11" s="95"/>
      <c r="C11" s="110" t="s">
        <v>71</v>
      </c>
      <c r="D11" s="87"/>
      <c r="E11" s="87"/>
      <c r="F11" s="88"/>
      <c r="G11" s="89"/>
      <c r="H11" s="90"/>
    </row>
    <row r="12" spans="1:8" ht="54.75" customHeight="1" thickBot="1">
      <c r="A12" s="100" t="s">
        <v>72</v>
      </c>
      <c r="B12" s="111" t="s">
        <v>73</v>
      </c>
      <c r="C12" s="112" t="s">
        <v>74</v>
      </c>
      <c r="D12" s="113">
        <v>40000000</v>
      </c>
      <c r="E12" s="113">
        <v>39500000</v>
      </c>
      <c r="F12" s="114">
        <v>6000000</v>
      </c>
      <c r="G12" s="82">
        <f>D12+F12</f>
        <v>46000000</v>
      </c>
      <c r="H12" s="83" t="s">
        <v>65</v>
      </c>
    </row>
    <row r="13" spans="1:8" s="74" customFormat="1" ht="18.95" customHeight="1" thickBot="1">
      <c r="A13" s="115"/>
      <c r="B13" s="116"/>
      <c r="C13" s="84" t="s">
        <v>75</v>
      </c>
      <c r="D13" s="117">
        <f>SUM(D12)</f>
        <v>40000000</v>
      </c>
      <c r="E13" s="117">
        <f>SUM(E12)</f>
        <v>39500000</v>
      </c>
      <c r="F13" s="118">
        <f>SUM(F12)</f>
        <v>6000000</v>
      </c>
      <c r="G13" s="405">
        <f>SUM(G12)</f>
        <v>46000000</v>
      </c>
      <c r="H13" s="404"/>
    </row>
    <row r="14" spans="1:8" s="74" customFormat="1" ht="18.95" customHeight="1">
      <c r="A14" s="119"/>
      <c r="B14" s="120"/>
      <c r="C14" s="121"/>
      <c r="D14" s="122"/>
      <c r="E14" s="122"/>
      <c r="F14" s="123"/>
      <c r="G14" s="122"/>
      <c r="H14" s="90"/>
    </row>
    <row r="15" spans="1:8" s="74" customFormat="1" ht="33.75" customHeight="1">
      <c r="A15" s="95"/>
      <c r="B15" s="95"/>
      <c r="C15" s="124" t="s">
        <v>76</v>
      </c>
      <c r="D15" s="125"/>
      <c r="E15" s="125"/>
      <c r="F15" s="126"/>
      <c r="G15" s="125"/>
      <c r="H15" s="90"/>
    </row>
    <row r="16" spans="1:8" s="74" customFormat="1" ht="103.5" customHeight="1">
      <c r="A16" s="127" t="s">
        <v>77</v>
      </c>
      <c r="B16" s="111" t="s">
        <v>78</v>
      </c>
      <c r="C16" s="112" t="s">
        <v>79</v>
      </c>
      <c r="D16" s="128">
        <v>3000000</v>
      </c>
      <c r="E16" s="128">
        <v>0</v>
      </c>
      <c r="F16" s="129">
        <v>24500000</v>
      </c>
      <c r="G16" s="130">
        <f>D16+F16</f>
        <v>27500000</v>
      </c>
      <c r="H16" s="83" t="s">
        <v>65</v>
      </c>
    </row>
    <row r="17" spans="1:9" s="74" customFormat="1" ht="106.5" customHeight="1">
      <c r="A17" s="95"/>
      <c r="B17" s="111" t="s">
        <v>80</v>
      </c>
      <c r="C17" s="112" t="s">
        <v>81</v>
      </c>
      <c r="D17" s="128">
        <v>2000000</v>
      </c>
      <c r="E17" s="128">
        <v>0</v>
      </c>
      <c r="F17" s="129">
        <v>14000000</v>
      </c>
      <c r="G17" s="130">
        <f>D17+F17</f>
        <v>16000000</v>
      </c>
      <c r="H17" s="83" t="s">
        <v>65</v>
      </c>
    </row>
    <row r="18" spans="1:9" s="74" customFormat="1" ht="39.75" customHeight="1">
      <c r="A18" s="86"/>
      <c r="B18" s="111" t="s">
        <v>82</v>
      </c>
      <c r="C18" s="112" t="s">
        <v>83</v>
      </c>
      <c r="D18" s="131">
        <v>20000000</v>
      </c>
      <c r="E18" s="131">
        <v>0</v>
      </c>
      <c r="F18" s="132">
        <v>60500000</v>
      </c>
      <c r="G18" s="130">
        <f>D18+F18</f>
        <v>80500000</v>
      </c>
      <c r="H18" s="83" t="s">
        <v>65</v>
      </c>
    </row>
    <row r="19" spans="1:9" s="74" customFormat="1" ht="15" customHeight="1" thickBot="1">
      <c r="A19" s="133"/>
      <c r="B19" s="134"/>
      <c r="C19" s="135"/>
      <c r="D19" s="136"/>
      <c r="E19" s="136"/>
      <c r="F19" s="137"/>
      <c r="G19" s="138"/>
      <c r="H19" s="83"/>
    </row>
    <row r="20" spans="1:9" s="74" customFormat="1" ht="33" customHeight="1" thickBot="1">
      <c r="A20" s="106"/>
      <c r="B20" s="107"/>
      <c r="C20" s="139" t="s">
        <v>84</v>
      </c>
      <c r="D20" s="117">
        <f>SUM(D16:D18)</f>
        <v>25000000</v>
      </c>
      <c r="E20" s="117">
        <f>SUM(E16:E18)</f>
        <v>0</v>
      </c>
      <c r="F20" s="118">
        <f>SUM(F16:F18)</f>
        <v>99000000</v>
      </c>
      <c r="G20" s="405">
        <f>SUM(G16:G18)</f>
        <v>124000000</v>
      </c>
      <c r="H20" s="404"/>
    </row>
    <row r="21" spans="1:9" s="74" customFormat="1" ht="33" customHeight="1">
      <c r="A21" s="86"/>
      <c r="B21" s="86"/>
      <c r="C21" s="140" t="s">
        <v>85</v>
      </c>
      <c r="D21" s="141"/>
      <c r="E21" s="141"/>
      <c r="F21" s="142"/>
      <c r="G21" s="141"/>
      <c r="H21" s="90"/>
    </row>
    <row r="22" spans="1:9" s="74" customFormat="1" ht="33" customHeight="1" thickBot="1">
      <c r="A22" s="100" t="s">
        <v>86</v>
      </c>
      <c r="B22" s="101" t="s">
        <v>87</v>
      </c>
      <c r="C22" s="143" t="s">
        <v>88</v>
      </c>
      <c r="D22" s="144">
        <v>30000000</v>
      </c>
      <c r="E22" s="144">
        <v>28829301.370000001</v>
      </c>
      <c r="F22" s="113">
        <v>5000000</v>
      </c>
      <c r="G22" s="130">
        <f>D22+F22</f>
        <v>35000000</v>
      </c>
      <c r="H22" s="83" t="s">
        <v>65</v>
      </c>
    </row>
    <row r="23" spans="1:9" s="74" customFormat="1" ht="33" customHeight="1" thickBot="1">
      <c r="A23" s="106"/>
      <c r="B23" s="107"/>
      <c r="C23" s="139" t="s">
        <v>89</v>
      </c>
      <c r="D23" s="145">
        <f>SUM(D22)</f>
        <v>30000000</v>
      </c>
      <c r="E23" s="145">
        <f>SUM(E22)</f>
        <v>28829301.370000001</v>
      </c>
      <c r="F23" s="145">
        <f>SUM(F22)</f>
        <v>5000000</v>
      </c>
      <c r="G23" s="405">
        <f>SUM(G22)</f>
        <v>35000000</v>
      </c>
      <c r="H23" s="404"/>
    </row>
    <row r="24" spans="1:9" s="74" customFormat="1" ht="18" customHeight="1">
      <c r="A24" s="420"/>
      <c r="B24" s="421"/>
      <c r="C24" s="427"/>
      <c r="D24" s="425"/>
      <c r="E24" s="425"/>
      <c r="F24" s="425"/>
      <c r="G24" s="425"/>
      <c r="H24" s="90"/>
    </row>
    <row r="25" spans="1:9" s="74" customFormat="1" ht="33" customHeight="1">
      <c r="A25" s="95"/>
      <c r="B25" s="95"/>
      <c r="C25" s="124" t="s">
        <v>90</v>
      </c>
      <c r="D25" s="125"/>
      <c r="E25" s="125"/>
      <c r="F25" s="125"/>
      <c r="G25" s="125"/>
      <c r="H25" s="428"/>
    </row>
    <row r="26" spans="1:9" s="74" customFormat="1" ht="33" customHeight="1" thickBot="1">
      <c r="A26" s="95" t="s">
        <v>91</v>
      </c>
      <c r="B26" s="429" t="s">
        <v>92</v>
      </c>
      <c r="C26" s="168" t="s">
        <v>93</v>
      </c>
      <c r="D26" s="131">
        <v>110000000</v>
      </c>
      <c r="E26" s="131">
        <v>163893216.09999999</v>
      </c>
      <c r="F26" s="131">
        <v>210000000</v>
      </c>
      <c r="G26" s="426">
        <f>D26+F26</f>
        <v>320000000</v>
      </c>
      <c r="H26" s="83" t="s">
        <v>65</v>
      </c>
    </row>
    <row r="27" spans="1:9" s="74" customFormat="1" ht="39" customHeight="1" thickBot="1">
      <c r="A27" s="106"/>
      <c r="B27" s="107"/>
      <c r="C27" s="146" t="s">
        <v>94</v>
      </c>
      <c r="D27" s="145">
        <f>SUM(D26)</f>
        <v>110000000</v>
      </c>
      <c r="E27" s="145">
        <f>SUM(E26)</f>
        <v>163893216.09999999</v>
      </c>
      <c r="F27" s="145">
        <f>SUM(F26:F26)</f>
        <v>210000000</v>
      </c>
      <c r="G27" s="405">
        <f>SUM(G26:G26)</f>
        <v>320000000</v>
      </c>
      <c r="H27" s="404"/>
    </row>
    <row r="28" spans="1:9" s="74" customFormat="1" ht="39" customHeight="1">
      <c r="A28" s="362"/>
      <c r="B28" s="362"/>
      <c r="C28" s="366"/>
      <c r="D28" s="280"/>
      <c r="E28" s="280"/>
      <c r="F28" s="280"/>
      <c r="G28" s="280"/>
      <c r="H28" s="91"/>
    </row>
    <row r="29" spans="1:9" s="74" customFormat="1" ht="22.5" customHeight="1">
      <c r="A29" s="362"/>
      <c r="B29" s="362"/>
      <c r="C29" s="366"/>
      <c r="D29" s="280"/>
      <c r="E29" s="280"/>
      <c r="F29" s="280"/>
      <c r="G29" s="280"/>
      <c r="H29" s="91"/>
      <c r="I29" s="91"/>
    </row>
    <row r="30" spans="1:9" s="74" customFormat="1" ht="21" customHeight="1">
      <c r="A30" s="95"/>
      <c r="B30" s="95"/>
      <c r="C30" s="361" t="s">
        <v>590</v>
      </c>
      <c r="D30" s="125"/>
      <c r="E30" s="125"/>
      <c r="F30" s="125"/>
      <c r="G30" s="125"/>
      <c r="H30" s="90"/>
    </row>
    <row r="31" spans="1:9" s="74" customFormat="1" ht="33" customHeight="1" thickBot="1">
      <c r="A31" s="133" t="s">
        <v>595</v>
      </c>
      <c r="B31" s="363" t="s">
        <v>596</v>
      </c>
      <c r="C31" s="177" t="s">
        <v>594</v>
      </c>
      <c r="D31" s="364">
        <v>5000000</v>
      </c>
      <c r="E31" s="364">
        <v>5000000</v>
      </c>
      <c r="F31" s="364">
        <v>155000000</v>
      </c>
      <c r="G31" s="365">
        <f>D31+F31</f>
        <v>160000000</v>
      </c>
      <c r="H31" s="83" t="s">
        <v>65</v>
      </c>
    </row>
    <row r="32" spans="1:9" s="74" customFormat="1" ht="26.25" customHeight="1" thickBot="1">
      <c r="A32" s="106"/>
      <c r="B32" s="107"/>
      <c r="C32" s="146" t="s">
        <v>597</v>
      </c>
      <c r="D32" s="145">
        <f t="shared" ref="D32:F32" si="0">SUM(D31)</f>
        <v>5000000</v>
      </c>
      <c r="E32" s="145">
        <f t="shared" si="0"/>
        <v>5000000</v>
      </c>
      <c r="F32" s="145">
        <f t="shared" si="0"/>
        <v>155000000</v>
      </c>
      <c r="G32" s="405">
        <f>SUM(G31)</f>
        <v>160000000</v>
      </c>
      <c r="H32" s="404"/>
    </row>
    <row r="33" spans="1:11" s="74" customFormat="1" ht="39" customHeight="1">
      <c r="A33" s="86"/>
      <c r="B33" s="111"/>
      <c r="C33" s="392" t="s">
        <v>673</v>
      </c>
      <c r="D33" s="131"/>
      <c r="E33" s="141"/>
      <c r="F33" s="141"/>
      <c r="G33" s="141"/>
      <c r="H33" s="90"/>
    </row>
    <row r="34" spans="1:11" s="74" customFormat="1" ht="24.75" customHeight="1" thickBot="1">
      <c r="A34" s="133" t="s">
        <v>670</v>
      </c>
      <c r="B34" s="363" t="s">
        <v>671</v>
      </c>
      <c r="C34" s="177" t="s">
        <v>672</v>
      </c>
      <c r="D34" s="364">
        <v>35500000</v>
      </c>
      <c r="E34" s="364">
        <v>0</v>
      </c>
      <c r="F34" s="364">
        <v>200000000</v>
      </c>
      <c r="G34" s="365">
        <f>D34+F34</f>
        <v>235500000</v>
      </c>
      <c r="H34" s="83" t="s">
        <v>65</v>
      </c>
    </row>
    <row r="35" spans="1:11" s="74" customFormat="1" ht="27" customHeight="1" thickBot="1">
      <c r="A35" s="106"/>
      <c r="B35" s="107"/>
      <c r="C35" s="402" t="s">
        <v>683</v>
      </c>
      <c r="D35" s="117">
        <f>SUM(D34)</f>
        <v>35500000</v>
      </c>
      <c r="E35" s="411">
        <v>0</v>
      </c>
      <c r="F35" s="117">
        <f>SUM(F34)</f>
        <v>200000000</v>
      </c>
      <c r="G35" s="405">
        <f>SUM(G34)</f>
        <v>235500000</v>
      </c>
      <c r="H35" s="404"/>
    </row>
    <row r="36" spans="1:11" s="74" customFormat="1" ht="25.5" customHeight="1">
      <c r="A36" s="86"/>
      <c r="B36" s="86"/>
      <c r="C36" s="400" t="s">
        <v>422</v>
      </c>
      <c r="D36" s="141"/>
      <c r="E36" s="131"/>
      <c r="F36" s="141"/>
      <c r="G36" s="141"/>
      <c r="H36" s="90"/>
    </row>
    <row r="37" spans="1:11" s="74" customFormat="1" ht="20.25" customHeight="1" thickBot="1">
      <c r="A37" s="133" t="s">
        <v>680</v>
      </c>
      <c r="B37" s="363" t="s">
        <v>681</v>
      </c>
      <c r="C37" s="401" t="s">
        <v>682</v>
      </c>
      <c r="D37" s="364">
        <v>50000000</v>
      </c>
      <c r="E37" s="364">
        <v>257651492</v>
      </c>
      <c r="F37" s="364">
        <v>450000000</v>
      </c>
      <c r="G37" s="365">
        <f>D37+F37</f>
        <v>500000000</v>
      </c>
      <c r="H37" s="83" t="s">
        <v>65</v>
      </c>
    </row>
    <row r="38" spans="1:11" s="74" customFormat="1" ht="27" customHeight="1" thickBot="1">
      <c r="A38" s="106"/>
      <c r="B38" s="107"/>
      <c r="C38" s="402" t="s">
        <v>684</v>
      </c>
      <c r="D38" s="117">
        <f t="shared" ref="D38:F38" si="1">SUM(D37)</f>
        <v>50000000</v>
      </c>
      <c r="E38" s="117">
        <f t="shared" si="1"/>
        <v>257651492</v>
      </c>
      <c r="F38" s="117">
        <f t="shared" si="1"/>
        <v>450000000</v>
      </c>
      <c r="G38" s="405">
        <f>SUM(G37)</f>
        <v>500000000</v>
      </c>
      <c r="H38" s="404"/>
    </row>
    <row r="39" spans="1:11" s="74" customFormat="1" ht="18.75" customHeight="1">
      <c r="A39" s="86"/>
      <c r="B39" s="86"/>
      <c r="C39" s="400" t="s">
        <v>697</v>
      </c>
      <c r="D39" s="141"/>
      <c r="E39" s="141"/>
      <c r="F39" s="141"/>
      <c r="G39" s="141"/>
      <c r="H39" s="90"/>
    </row>
    <row r="40" spans="1:11" s="74" customFormat="1" ht="19.5" customHeight="1" thickBot="1">
      <c r="A40" s="133" t="s">
        <v>699</v>
      </c>
      <c r="B40" s="133" t="s">
        <v>700</v>
      </c>
      <c r="C40" s="177" t="s">
        <v>701</v>
      </c>
      <c r="D40" s="364">
        <v>2000000</v>
      </c>
      <c r="E40" s="364">
        <v>2000000</v>
      </c>
      <c r="F40" s="364">
        <v>2000000</v>
      </c>
      <c r="G40" s="365">
        <f>D40+F40</f>
        <v>4000000</v>
      </c>
      <c r="H40" s="90"/>
    </row>
    <row r="41" spans="1:11" s="74" customFormat="1" ht="27" customHeight="1" thickBot="1">
      <c r="A41" s="106"/>
      <c r="B41" s="107"/>
      <c r="C41" s="402" t="s">
        <v>698</v>
      </c>
      <c r="D41" s="117">
        <f t="shared" ref="D41:F41" si="2">SUM(D40)</f>
        <v>2000000</v>
      </c>
      <c r="E41" s="117">
        <f t="shared" si="2"/>
        <v>2000000</v>
      </c>
      <c r="F41" s="117">
        <f t="shared" si="2"/>
        <v>2000000</v>
      </c>
      <c r="G41" s="405">
        <f>SUM(G40)</f>
        <v>4000000</v>
      </c>
      <c r="H41" s="404"/>
    </row>
    <row r="42" spans="1:11" s="74" customFormat="1" ht="24" customHeight="1">
      <c r="A42" s="86"/>
      <c r="B42" s="86"/>
      <c r="C42" s="400" t="s">
        <v>466</v>
      </c>
      <c r="D42" s="141"/>
      <c r="E42" s="141"/>
      <c r="F42" s="141"/>
      <c r="G42" s="141"/>
      <c r="H42" s="404"/>
    </row>
    <row r="43" spans="1:11" s="74" customFormat="1" ht="18" customHeight="1" thickBot="1">
      <c r="A43" s="424" t="s">
        <v>706</v>
      </c>
      <c r="B43" s="134" t="s">
        <v>707</v>
      </c>
      <c r="C43" s="135" t="s">
        <v>708</v>
      </c>
      <c r="D43" s="136">
        <v>55000000</v>
      </c>
      <c r="E43" s="136">
        <v>55000000</v>
      </c>
      <c r="F43" s="136">
        <v>30000000</v>
      </c>
      <c r="G43" s="138">
        <f>D43+F43</f>
        <v>85000000</v>
      </c>
      <c r="H43" s="404" t="s">
        <v>65</v>
      </c>
    </row>
    <row r="44" spans="1:11" s="74" customFormat="1" ht="27" customHeight="1" thickBot="1">
      <c r="A44" s="420"/>
      <c r="B44" s="421"/>
      <c r="C44" s="422" t="s">
        <v>709</v>
      </c>
      <c r="D44" s="122">
        <f t="shared" ref="D44:F44" si="3">SUM(D43)</f>
        <v>55000000</v>
      </c>
      <c r="E44" s="122">
        <f t="shared" si="3"/>
        <v>55000000</v>
      </c>
      <c r="F44" s="122">
        <f t="shared" si="3"/>
        <v>30000000</v>
      </c>
      <c r="G44" s="423">
        <f>SUM(G43)</f>
        <v>85000000</v>
      </c>
      <c r="H44" s="404"/>
      <c r="K44" s="74" t="s">
        <v>722</v>
      </c>
    </row>
    <row r="45" spans="1:11" s="74" customFormat="1" ht="27" customHeight="1" thickBot="1">
      <c r="A45" s="420"/>
      <c r="B45" s="421"/>
      <c r="C45" s="422" t="s">
        <v>711</v>
      </c>
      <c r="D45" s="122"/>
      <c r="E45" s="122"/>
      <c r="F45" s="122"/>
      <c r="G45" s="423"/>
      <c r="H45" s="404"/>
    </row>
    <row r="46" spans="1:11" s="74" customFormat="1" ht="27" customHeight="1" thickBot="1">
      <c r="A46" s="106" t="s">
        <v>713</v>
      </c>
      <c r="B46" s="430" t="s">
        <v>714</v>
      </c>
      <c r="C46" s="156" t="s">
        <v>715</v>
      </c>
      <c r="D46" s="411">
        <v>1300000000</v>
      </c>
      <c r="E46" s="411"/>
      <c r="F46" s="411">
        <v>500000000</v>
      </c>
      <c r="G46" s="431">
        <f>D46+F46</f>
        <v>1800000000</v>
      </c>
      <c r="H46" s="404"/>
    </row>
    <row r="47" spans="1:11" s="74" customFormat="1" ht="34.5" customHeight="1" thickBot="1">
      <c r="A47" s="420"/>
      <c r="B47" s="421"/>
      <c r="C47" s="422" t="s">
        <v>712</v>
      </c>
      <c r="D47" s="423">
        <f t="shared" ref="D47:F47" si="4">SUM(D46)</f>
        <v>1300000000</v>
      </c>
      <c r="E47" s="438">
        <v>1300000000</v>
      </c>
      <c r="F47" s="423">
        <f t="shared" si="4"/>
        <v>500000000</v>
      </c>
      <c r="G47" s="423">
        <f>SUM(G46)</f>
        <v>1800000000</v>
      </c>
      <c r="H47" s="404" t="s">
        <v>65</v>
      </c>
    </row>
    <row r="48" spans="1:11" ht="15.75" thickBot="1">
      <c r="A48" s="407"/>
      <c r="B48" s="408"/>
      <c r="C48" s="409" t="s">
        <v>95</v>
      </c>
      <c r="D48" s="410">
        <f>D9+D13+D20+D23+D27+D32+D35+D38+D41+D44+D47</f>
        <v>1655500000</v>
      </c>
      <c r="E48" s="439">
        <f>E9+E13+E20+E23+E27+E32+E35+E38+E41+E44+E47</f>
        <v>1851874009.47</v>
      </c>
      <c r="F48" s="410">
        <f>F9+F13+F20+F23+F27+F32+F35+F38+F41+F44+F47</f>
        <v>1660000000</v>
      </c>
      <c r="G48" s="410">
        <f>G9+G13+G20+G23+G27+G32+G35+G38+G41+G44+G47</f>
        <v>3315500000</v>
      </c>
      <c r="H48" s="406"/>
    </row>
  </sheetData>
  <mergeCells count="4">
    <mergeCell ref="A1:G1"/>
    <mergeCell ref="A2:G2"/>
    <mergeCell ref="A3:G3"/>
    <mergeCell ref="C4:F4"/>
  </mergeCells>
  <pageMargins left="0.45" right="0.45" top="0.75" bottom="0.75" header="0.3" footer="0.3"/>
  <pageSetup firstPageNumber="32" orientation="landscape" useFirstPageNumber="1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G170"/>
  <sheetViews>
    <sheetView topLeftCell="A151" workbookViewId="0">
      <selection activeCell="J157" sqref="J157"/>
    </sheetView>
  </sheetViews>
  <sheetFormatPr defaultRowHeight="15"/>
  <cols>
    <col min="1" max="1" width="4.7109375" bestFit="1" customWidth="1"/>
    <col min="2" max="2" width="16.85546875" style="314" customWidth="1"/>
    <col min="3" max="3" width="44.5703125" customWidth="1"/>
    <col min="4" max="4" width="14" bestFit="1" customWidth="1"/>
    <col min="5" max="5" width="15.42578125" bestFit="1" customWidth="1"/>
    <col min="6" max="6" width="15.85546875" customWidth="1"/>
    <col min="7" max="7" width="14" bestFit="1" customWidth="1"/>
  </cols>
  <sheetData>
    <row r="1" spans="1:7">
      <c r="A1" s="449" t="s">
        <v>38</v>
      </c>
      <c r="B1" s="449"/>
      <c r="C1" s="449"/>
      <c r="D1" s="449"/>
      <c r="E1" s="449"/>
      <c r="F1" s="449"/>
      <c r="G1" s="449"/>
    </row>
    <row r="2" spans="1:7">
      <c r="A2" s="449" t="s">
        <v>561</v>
      </c>
      <c r="B2" s="449"/>
      <c r="C2" s="449"/>
      <c r="D2" s="449"/>
      <c r="E2" s="449"/>
      <c r="F2" s="449"/>
      <c r="G2" s="449"/>
    </row>
    <row r="3" spans="1:7">
      <c r="A3" s="449" t="s">
        <v>562</v>
      </c>
      <c r="B3" s="449"/>
      <c r="C3" s="449"/>
      <c r="D3" s="449"/>
      <c r="E3" s="449"/>
      <c r="F3" s="449"/>
      <c r="G3" s="449"/>
    </row>
    <row r="4" spans="1:7" ht="15.75" thickBot="1">
      <c r="A4" s="450" t="s">
        <v>563</v>
      </c>
      <c r="B4" s="450"/>
      <c r="C4" s="450"/>
      <c r="D4" s="450"/>
      <c r="E4" s="450"/>
      <c r="F4" s="450"/>
      <c r="G4" s="450"/>
    </row>
    <row r="5" spans="1:7" ht="26.25">
      <c r="A5" s="315" t="s">
        <v>0</v>
      </c>
      <c r="B5" s="316" t="s">
        <v>564</v>
      </c>
      <c r="C5" s="317" t="s">
        <v>565</v>
      </c>
      <c r="D5" s="317" t="s">
        <v>566</v>
      </c>
      <c r="E5" s="317" t="s">
        <v>567</v>
      </c>
      <c r="F5" s="317" t="s">
        <v>152</v>
      </c>
      <c r="G5" s="317" t="s">
        <v>176</v>
      </c>
    </row>
    <row r="6" spans="1:7">
      <c r="A6" s="318"/>
      <c r="B6" s="319" t="s">
        <v>568</v>
      </c>
      <c r="C6" s="318"/>
      <c r="D6" s="320" t="s">
        <v>569</v>
      </c>
      <c r="E6" s="320" t="s">
        <v>569</v>
      </c>
      <c r="F6" s="320" t="s">
        <v>569</v>
      </c>
      <c r="G6" s="320" t="s">
        <v>569</v>
      </c>
    </row>
    <row r="7" spans="1:7" ht="24.75">
      <c r="A7" s="305">
        <v>1</v>
      </c>
      <c r="B7" s="306" t="s">
        <v>506</v>
      </c>
      <c r="C7" s="307" t="s">
        <v>416</v>
      </c>
      <c r="D7" s="321">
        <v>211481494.80000001</v>
      </c>
      <c r="E7" s="308">
        <v>309000000</v>
      </c>
      <c r="F7" s="308">
        <v>1845000000</v>
      </c>
      <c r="G7" s="308">
        <f t="shared" ref="G7:G76" si="0">SUM(D7:F7)</f>
        <v>2365481494.8000002</v>
      </c>
    </row>
    <row r="8" spans="1:7">
      <c r="A8" s="305">
        <v>2</v>
      </c>
      <c r="B8" s="306">
        <v>11100100200</v>
      </c>
      <c r="C8" s="307" t="s">
        <v>417</v>
      </c>
      <c r="D8" s="308">
        <v>144106704.55000001</v>
      </c>
      <c r="E8" s="308">
        <v>120374000</v>
      </c>
      <c r="F8" s="308">
        <v>62000000</v>
      </c>
      <c r="G8" s="308">
        <f t="shared" si="0"/>
        <v>326480704.55000001</v>
      </c>
    </row>
    <row r="9" spans="1:7" ht="24.75">
      <c r="A9" s="305">
        <v>3</v>
      </c>
      <c r="B9" s="306">
        <v>11100200800</v>
      </c>
      <c r="C9" s="307" t="s">
        <v>418</v>
      </c>
      <c r="D9" s="305">
        <v>0</v>
      </c>
      <c r="E9" s="308">
        <v>6000000</v>
      </c>
      <c r="F9" s="305">
        <v>0</v>
      </c>
      <c r="G9" s="308">
        <f t="shared" si="0"/>
        <v>6000000</v>
      </c>
    </row>
    <row r="10" spans="1:7" ht="24.75">
      <c r="A10" s="305">
        <v>4</v>
      </c>
      <c r="B10" s="306">
        <v>11100200900</v>
      </c>
      <c r="C10" s="307" t="s">
        <v>507</v>
      </c>
      <c r="D10" s="305">
        <v>0</v>
      </c>
      <c r="E10" s="308">
        <v>2800000</v>
      </c>
      <c r="F10" s="305">
        <v>0</v>
      </c>
      <c r="G10" s="308">
        <f t="shared" si="0"/>
        <v>2800000</v>
      </c>
    </row>
    <row r="11" spans="1:7">
      <c r="A11" s="305">
        <v>5</v>
      </c>
      <c r="B11" s="306">
        <v>11100300100</v>
      </c>
      <c r="C11" s="307" t="s">
        <v>419</v>
      </c>
      <c r="D11" s="357">
        <v>0</v>
      </c>
      <c r="E11" s="308">
        <v>4500000</v>
      </c>
      <c r="F11" s="308">
        <v>8000000</v>
      </c>
      <c r="G11" s="308">
        <f t="shared" si="0"/>
        <v>12500000</v>
      </c>
    </row>
    <row r="12" spans="1:7">
      <c r="A12" s="305">
        <v>6</v>
      </c>
      <c r="B12" s="306">
        <v>11101000100</v>
      </c>
      <c r="C12" s="307" t="s">
        <v>421</v>
      </c>
      <c r="D12" s="357">
        <v>0</v>
      </c>
      <c r="E12" s="308">
        <v>13050000</v>
      </c>
      <c r="F12" s="305">
        <v>0</v>
      </c>
      <c r="G12" s="308">
        <f t="shared" si="0"/>
        <v>13050000</v>
      </c>
    </row>
    <row r="13" spans="1:7" ht="24.75">
      <c r="A13" s="305">
        <v>7</v>
      </c>
      <c r="B13" s="306">
        <v>11101300100</v>
      </c>
      <c r="C13" s="307" t="s">
        <v>508</v>
      </c>
      <c r="D13" s="305">
        <v>0</v>
      </c>
      <c r="E13" s="308">
        <v>10560000</v>
      </c>
      <c r="F13" s="305">
        <v>0</v>
      </c>
      <c r="G13" s="308">
        <f t="shared" si="0"/>
        <v>10560000</v>
      </c>
    </row>
    <row r="14" spans="1:7">
      <c r="A14" s="305">
        <v>8</v>
      </c>
      <c r="B14" s="306">
        <v>11101300200</v>
      </c>
      <c r="C14" s="307" t="s">
        <v>85</v>
      </c>
      <c r="D14" s="308">
        <v>172405722.66999999</v>
      </c>
      <c r="E14" s="308">
        <v>11050000</v>
      </c>
      <c r="F14" s="308">
        <v>180000000</v>
      </c>
      <c r="G14" s="308">
        <f t="shared" si="0"/>
        <v>363455722.66999996</v>
      </c>
    </row>
    <row r="15" spans="1:7" ht="24.75">
      <c r="A15" s="305">
        <v>9</v>
      </c>
      <c r="B15" s="306">
        <v>11101300300</v>
      </c>
      <c r="C15" s="307" t="s">
        <v>509</v>
      </c>
      <c r="D15" s="357">
        <v>0</v>
      </c>
      <c r="E15" s="308">
        <v>3480000</v>
      </c>
      <c r="F15" s="305">
        <v>0</v>
      </c>
      <c r="G15" s="308">
        <f t="shared" si="0"/>
        <v>3480000</v>
      </c>
    </row>
    <row r="16" spans="1:7" ht="24.75">
      <c r="A16" s="305">
        <v>10</v>
      </c>
      <c r="B16" s="306">
        <v>11101400100</v>
      </c>
      <c r="C16" s="307" t="s">
        <v>510</v>
      </c>
      <c r="D16" s="308">
        <v>36198220.880000003</v>
      </c>
      <c r="E16" s="308">
        <v>9700000</v>
      </c>
      <c r="F16" s="308">
        <v>1021000000</v>
      </c>
      <c r="G16" s="308">
        <f t="shared" si="0"/>
        <v>1066898220.88</v>
      </c>
    </row>
    <row r="17" spans="1:7" ht="24.75">
      <c r="A17" s="305">
        <v>11</v>
      </c>
      <c r="B17" s="306">
        <v>11101400200</v>
      </c>
      <c r="C17" s="307" t="s">
        <v>511</v>
      </c>
      <c r="D17" s="305">
        <v>0</v>
      </c>
      <c r="E17" s="308">
        <v>12000000</v>
      </c>
      <c r="F17" s="305">
        <v>0</v>
      </c>
      <c r="G17" s="308">
        <f t="shared" si="0"/>
        <v>12000000</v>
      </c>
    </row>
    <row r="18" spans="1:7">
      <c r="A18" s="305">
        <v>12</v>
      </c>
      <c r="B18" s="306">
        <v>11101700100</v>
      </c>
      <c r="C18" s="307" t="s">
        <v>512</v>
      </c>
      <c r="D18" s="308">
        <v>55619990.649999999</v>
      </c>
      <c r="E18" s="308">
        <v>16000000</v>
      </c>
      <c r="F18" s="308">
        <v>48500000</v>
      </c>
      <c r="G18" s="308">
        <f t="shared" si="0"/>
        <v>120119990.65000001</v>
      </c>
    </row>
    <row r="19" spans="1:7" ht="24.75">
      <c r="A19" s="305">
        <v>13</v>
      </c>
      <c r="B19" s="306">
        <v>11102000100</v>
      </c>
      <c r="C19" s="307" t="s">
        <v>422</v>
      </c>
      <c r="D19" s="357">
        <v>0</v>
      </c>
      <c r="E19" s="308">
        <v>6960000</v>
      </c>
      <c r="F19" s="305">
        <v>0</v>
      </c>
      <c r="G19" s="308">
        <f t="shared" si="0"/>
        <v>6960000</v>
      </c>
    </row>
    <row r="20" spans="1:7">
      <c r="A20" s="305">
        <v>14</v>
      </c>
      <c r="B20" s="306">
        <v>11102100100</v>
      </c>
      <c r="C20" s="307" t="s">
        <v>423</v>
      </c>
      <c r="D20" s="308">
        <v>12644379.82</v>
      </c>
      <c r="E20" s="308">
        <v>14000000</v>
      </c>
      <c r="F20" s="305">
        <v>0</v>
      </c>
      <c r="G20" s="308">
        <f t="shared" si="0"/>
        <v>26644379.82</v>
      </c>
    </row>
    <row r="21" spans="1:7">
      <c r="A21" s="305">
        <v>15</v>
      </c>
      <c r="B21" s="306">
        <v>11102100200</v>
      </c>
      <c r="C21" s="307" t="s">
        <v>424</v>
      </c>
      <c r="D21" s="308">
        <v>32993446.940000001</v>
      </c>
      <c r="E21" s="308">
        <v>12350000</v>
      </c>
      <c r="F21" s="308">
        <v>13000000</v>
      </c>
      <c r="G21" s="308">
        <f t="shared" si="0"/>
        <v>58343446.939999998</v>
      </c>
    </row>
    <row r="22" spans="1:7" ht="24.75">
      <c r="A22" s="305">
        <v>16</v>
      </c>
      <c r="B22" s="306">
        <v>11103300100</v>
      </c>
      <c r="C22" s="307" t="s">
        <v>425</v>
      </c>
      <c r="D22" s="305">
        <v>0</v>
      </c>
      <c r="E22" s="308">
        <v>4640000</v>
      </c>
      <c r="F22" s="305">
        <v>0</v>
      </c>
      <c r="G22" s="308">
        <f t="shared" si="0"/>
        <v>4640000</v>
      </c>
    </row>
    <row r="23" spans="1:7">
      <c r="A23" s="305">
        <v>17</v>
      </c>
      <c r="B23" s="306">
        <v>11103500100</v>
      </c>
      <c r="C23" s="307" t="s">
        <v>513</v>
      </c>
      <c r="D23" s="308">
        <v>42104651.509999998</v>
      </c>
      <c r="E23" s="308">
        <v>14000000</v>
      </c>
      <c r="F23" s="308">
        <v>5000000</v>
      </c>
      <c r="G23" s="308">
        <f t="shared" si="0"/>
        <v>61104651.509999998</v>
      </c>
    </row>
    <row r="24" spans="1:7">
      <c r="A24" s="305">
        <v>18</v>
      </c>
      <c r="B24" s="306">
        <v>11103500200</v>
      </c>
      <c r="C24" s="307" t="s">
        <v>514</v>
      </c>
      <c r="D24" s="305">
        <v>0</v>
      </c>
      <c r="E24" s="308">
        <v>12000000</v>
      </c>
      <c r="F24" s="308">
        <v>10000000</v>
      </c>
      <c r="G24" s="308">
        <f t="shared" si="0"/>
        <v>22000000</v>
      </c>
    </row>
    <row r="25" spans="1:7">
      <c r="A25" s="305">
        <v>19</v>
      </c>
      <c r="B25" s="306">
        <v>11103600100</v>
      </c>
      <c r="C25" s="307" t="s">
        <v>426</v>
      </c>
      <c r="D25" s="308">
        <v>21266892.460000001</v>
      </c>
      <c r="E25" s="308">
        <v>9860000</v>
      </c>
      <c r="F25" s="305">
        <v>0</v>
      </c>
      <c r="G25" s="308">
        <f t="shared" si="0"/>
        <v>31126892.460000001</v>
      </c>
    </row>
    <row r="26" spans="1:7">
      <c r="A26" s="305">
        <v>20</v>
      </c>
      <c r="B26" s="306">
        <v>11103600200</v>
      </c>
      <c r="C26" s="307" t="s">
        <v>515</v>
      </c>
      <c r="D26" s="305">
        <v>0</v>
      </c>
      <c r="E26" s="308">
        <v>13247000</v>
      </c>
      <c r="F26" s="305">
        <v>0</v>
      </c>
      <c r="G26" s="308">
        <f t="shared" si="0"/>
        <v>13247000</v>
      </c>
    </row>
    <row r="27" spans="1:7">
      <c r="A27" s="305"/>
      <c r="B27" s="306"/>
      <c r="C27" s="338" t="s">
        <v>575</v>
      </c>
      <c r="D27" s="313">
        <f t="shared" ref="D27:F27" si="1">SUM(D7:D26)</f>
        <v>728821504.28000009</v>
      </c>
      <c r="E27" s="313">
        <f t="shared" si="1"/>
        <v>605571000</v>
      </c>
      <c r="F27" s="313">
        <f t="shared" si="1"/>
        <v>3192500000</v>
      </c>
      <c r="G27" s="313">
        <f>SUM(G7:G26)</f>
        <v>4526892504.2799997</v>
      </c>
    </row>
    <row r="28" spans="1:7">
      <c r="A28" s="334"/>
      <c r="B28" s="335"/>
      <c r="C28" s="336"/>
      <c r="D28" s="334" t="s">
        <v>577</v>
      </c>
      <c r="E28" s="337"/>
      <c r="F28" s="334"/>
      <c r="G28" s="337"/>
    </row>
    <row r="29" spans="1:7">
      <c r="A29" s="330"/>
      <c r="B29" s="331"/>
      <c r="C29" s="348" t="s">
        <v>576</v>
      </c>
      <c r="D29" s="349">
        <f t="shared" ref="D29:F29" si="2">D27</f>
        <v>728821504.28000009</v>
      </c>
      <c r="E29" s="349">
        <f t="shared" si="2"/>
        <v>605571000</v>
      </c>
      <c r="F29" s="349">
        <f t="shared" si="2"/>
        <v>3192500000</v>
      </c>
      <c r="G29" s="349">
        <f>G27</f>
        <v>4526892504.2799997</v>
      </c>
    </row>
    <row r="30" spans="1:7">
      <c r="A30" s="305">
        <v>21</v>
      </c>
      <c r="B30" s="306">
        <v>11103700100</v>
      </c>
      <c r="C30" s="307" t="s">
        <v>427</v>
      </c>
      <c r="D30" s="357">
        <v>0</v>
      </c>
      <c r="E30" s="308">
        <v>5000000</v>
      </c>
      <c r="F30" s="308">
        <v>41200000</v>
      </c>
      <c r="G30" s="308">
        <f t="shared" si="0"/>
        <v>46200000</v>
      </c>
    </row>
    <row r="31" spans="1:7">
      <c r="A31" s="330">
        <v>22</v>
      </c>
      <c r="B31" s="331">
        <v>11103800100</v>
      </c>
      <c r="C31" s="332" t="s">
        <v>428</v>
      </c>
      <c r="D31" s="358">
        <v>0</v>
      </c>
      <c r="E31" s="333">
        <v>16410000</v>
      </c>
      <c r="F31" s="333">
        <v>60000000</v>
      </c>
      <c r="G31" s="333">
        <f t="shared" si="0"/>
        <v>76410000</v>
      </c>
    </row>
    <row r="32" spans="1:7">
      <c r="A32" s="305">
        <v>23</v>
      </c>
      <c r="B32" s="306">
        <v>11104400100</v>
      </c>
      <c r="C32" s="307" t="s">
        <v>429</v>
      </c>
      <c r="D32" s="308">
        <v>14567650.83</v>
      </c>
      <c r="E32" s="308">
        <v>8000000</v>
      </c>
      <c r="F32" s="308">
        <v>10000000</v>
      </c>
      <c r="G32" s="308">
        <f t="shared" si="0"/>
        <v>32567650.829999998</v>
      </c>
    </row>
    <row r="33" spans="1:7">
      <c r="A33" s="305">
        <v>24</v>
      </c>
      <c r="B33" s="306">
        <v>11105100100</v>
      </c>
      <c r="C33" s="307" t="s">
        <v>430</v>
      </c>
      <c r="D33" s="305">
        <v>0</v>
      </c>
      <c r="E33" s="308">
        <v>2900000</v>
      </c>
      <c r="F33" s="305">
        <v>0</v>
      </c>
      <c r="G33" s="308">
        <f t="shared" si="0"/>
        <v>2900000</v>
      </c>
    </row>
    <row r="34" spans="1:7">
      <c r="A34" s="305">
        <v>25</v>
      </c>
      <c r="B34" s="306">
        <v>11111100100</v>
      </c>
      <c r="C34" s="307" t="s">
        <v>431</v>
      </c>
      <c r="D34" s="357">
        <v>0</v>
      </c>
      <c r="E34" s="308">
        <v>9000000</v>
      </c>
      <c r="F34" s="308">
        <v>4000000</v>
      </c>
      <c r="G34" s="308">
        <f t="shared" si="0"/>
        <v>13000000</v>
      </c>
    </row>
    <row r="35" spans="1:7">
      <c r="A35" s="305">
        <v>26</v>
      </c>
      <c r="B35" s="306">
        <v>11111300300</v>
      </c>
      <c r="C35" s="307" t="s">
        <v>432</v>
      </c>
      <c r="D35" s="308">
        <v>26610666.23</v>
      </c>
      <c r="E35" s="308">
        <v>10000000</v>
      </c>
      <c r="F35" s="305">
        <v>0</v>
      </c>
      <c r="G35" s="308">
        <f t="shared" si="0"/>
        <v>36610666.230000004</v>
      </c>
    </row>
    <row r="36" spans="1:7" ht="24.75">
      <c r="A36" s="305">
        <v>27</v>
      </c>
      <c r="B36" s="306">
        <v>11113200100</v>
      </c>
      <c r="C36" s="307" t="s">
        <v>433</v>
      </c>
      <c r="D36" s="357">
        <v>0</v>
      </c>
      <c r="E36" s="308">
        <v>4930000</v>
      </c>
      <c r="F36" s="308">
        <v>2580000</v>
      </c>
      <c r="G36" s="308">
        <f t="shared" si="0"/>
        <v>7510000</v>
      </c>
    </row>
    <row r="37" spans="1:7">
      <c r="A37" s="305">
        <v>28</v>
      </c>
      <c r="B37" s="306">
        <v>11200300100</v>
      </c>
      <c r="C37" s="307" t="s">
        <v>434</v>
      </c>
      <c r="D37" s="308">
        <v>393257258.45999998</v>
      </c>
      <c r="E37" s="308">
        <v>1152500000</v>
      </c>
      <c r="F37" s="308">
        <v>679500000</v>
      </c>
      <c r="G37" s="308">
        <f t="shared" si="0"/>
        <v>2225257258.46</v>
      </c>
    </row>
    <row r="38" spans="1:7">
      <c r="A38" s="305">
        <v>29</v>
      </c>
      <c r="B38" s="306">
        <v>11200400100</v>
      </c>
      <c r="C38" s="307" t="s">
        <v>435</v>
      </c>
      <c r="D38" s="359">
        <v>43620704.57</v>
      </c>
      <c r="E38" s="308">
        <v>40000000</v>
      </c>
      <c r="F38" s="308">
        <v>30000000</v>
      </c>
      <c r="G38" s="308">
        <f t="shared" si="0"/>
        <v>113620704.56999999</v>
      </c>
    </row>
    <row r="39" spans="1:7">
      <c r="A39" s="305">
        <v>30</v>
      </c>
      <c r="B39" s="306">
        <v>11200700200</v>
      </c>
      <c r="C39" s="307" t="s">
        <v>516</v>
      </c>
      <c r="D39" s="305">
        <v>0</v>
      </c>
      <c r="E39" s="308">
        <v>8000000</v>
      </c>
      <c r="F39" s="305">
        <v>0</v>
      </c>
      <c r="G39" s="308">
        <f t="shared" si="0"/>
        <v>8000000</v>
      </c>
    </row>
    <row r="40" spans="1:7">
      <c r="A40" s="305">
        <v>31</v>
      </c>
      <c r="B40" s="306">
        <v>11202100100</v>
      </c>
      <c r="C40" s="307" t="s">
        <v>517</v>
      </c>
      <c r="D40" s="305">
        <v>0</v>
      </c>
      <c r="E40" s="308">
        <v>96000000</v>
      </c>
      <c r="F40" s="305">
        <v>0</v>
      </c>
      <c r="G40" s="308">
        <f t="shared" si="0"/>
        <v>96000000</v>
      </c>
    </row>
    <row r="41" spans="1:7">
      <c r="A41" s="305">
        <v>32</v>
      </c>
      <c r="B41" s="306">
        <v>11202300100</v>
      </c>
      <c r="C41" s="307" t="s">
        <v>518</v>
      </c>
      <c r="D41" s="305">
        <v>0</v>
      </c>
      <c r="E41" s="308">
        <v>79500000</v>
      </c>
      <c r="F41" s="305">
        <v>0</v>
      </c>
      <c r="G41" s="308">
        <f t="shared" si="0"/>
        <v>79500000</v>
      </c>
    </row>
    <row r="42" spans="1:7">
      <c r="A42" s="305">
        <v>33</v>
      </c>
      <c r="B42" s="306">
        <v>12300100100</v>
      </c>
      <c r="C42" s="307" t="s">
        <v>436</v>
      </c>
      <c r="D42" s="308">
        <v>243479603.72</v>
      </c>
      <c r="E42" s="308">
        <v>11020000</v>
      </c>
      <c r="F42" s="308">
        <v>970000000</v>
      </c>
      <c r="G42" s="308">
        <f t="shared" si="0"/>
        <v>1224499603.72</v>
      </c>
    </row>
    <row r="43" spans="1:7">
      <c r="A43" s="305">
        <v>34</v>
      </c>
      <c r="B43" s="306">
        <v>12300300100</v>
      </c>
      <c r="C43" s="307" t="s">
        <v>437</v>
      </c>
      <c r="D43" s="308">
        <v>232928130.93000001</v>
      </c>
      <c r="E43" s="305">
        <v>0</v>
      </c>
      <c r="F43" s="305">
        <v>0</v>
      </c>
      <c r="G43" s="308">
        <f t="shared" si="0"/>
        <v>232928130.93000001</v>
      </c>
    </row>
    <row r="44" spans="1:7">
      <c r="A44" s="305">
        <v>35</v>
      </c>
      <c r="B44" s="306">
        <v>12300400200</v>
      </c>
      <c r="C44" s="307" t="s">
        <v>71</v>
      </c>
      <c r="D44" s="308">
        <v>57270774.969999999</v>
      </c>
      <c r="E44" s="308">
        <v>17400000</v>
      </c>
      <c r="F44" s="305">
        <v>0</v>
      </c>
      <c r="G44" s="308">
        <f t="shared" si="0"/>
        <v>74670774.969999999</v>
      </c>
    </row>
    <row r="45" spans="1:7">
      <c r="A45" s="305">
        <v>36</v>
      </c>
      <c r="B45" s="306">
        <v>12301300100</v>
      </c>
      <c r="C45" s="307" t="s">
        <v>519</v>
      </c>
      <c r="D45" s="305">
        <v>0</v>
      </c>
      <c r="E45" s="308">
        <v>2900000</v>
      </c>
      <c r="F45" s="305">
        <v>0</v>
      </c>
      <c r="G45" s="308">
        <f t="shared" si="0"/>
        <v>2900000</v>
      </c>
    </row>
    <row r="46" spans="1:7">
      <c r="A46" s="305">
        <v>37</v>
      </c>
      <c r="B46" s="306">
        <v>12305600100</v>
      </c>
      <c r="C46" s="307" t="s">
        <v>520</v>
      </c>
      <c r="D46" s="357">
        <v>0</v>
      </c>
      <c r="E46" s="308">
        <v>6500000</v>
      </c>
      <c r="F46" s="308">
        <v>1833000</v>
      </c>
      <c r="G46" s="308">
        <f t="shared" si="0"/>
        <v>8333000</v>
      </c>
    </row>
    <row r="47" spans="1:7">
      <c r="A47" s="305">
        <v>38</v>
      </c>
      <c r="B47" s="306">
        <v>12400700100</v>
      </c>
      <c r="C47" s="307" t="s">
        <v>521</v>
      </c>
      <c r="D47" s="305">
        <v>0</v>
      </c>
      <c r="E47" s="308">
        <v>2900000</v>
      </c>
      <c r="F47" s="305">
        <v>0</v>
      </c>
      <c r="G47" s="308">
        <f t="shared" si="0"/>
        <v>2900000</v>
      </c>
    </row>
    <row r="48" spans="1:7">
      <c r="A48" s="305">
        <v>39</v>
      </c>
      <c r="B48" s="306">
        <v>12500100100</v>
      </c>
      <c r="C48" s="307" t="s">
        <v>438</v>
      </c>
      <c r="D48" s="305">
        <v>0</v>
      </c>
      <c r="E48" s="308">
        <v>48000000</v>
      </c>
      <c r="F48" s="305">
        <v>0</v>
      </c>
      <c r="G48" s="308">
        <f t="shared" si="0"/>
        <v>48000000</v>
      </c>
    </row>
    <row r="49" spans="1:7">
      <c r="A49" s="305">
        <v>40</v>
      </c>
      <c r="B49" s="306">
        <v>12500100300</v>
      </c>
      <c r="C49" s="307" t="s">
        <v>522</v>
      </c>
      <c r="D49" s="305">
        <v>0</v>
      </c>
      <c r="E49" s="308">
        <v>5000000</v>
      </c>
      <c r="F49" s="305">
        <v>0</v>
      </c>
      <c r="G49" s="308">
        <f t="shared" si="0"/>
        <v>5000000</v>
      </c>
    </row>
    <row r="50" spans="1:7">
      <c r="A50" s="305">
        <v>41</v>
      </c>
      <c r="B50" s="306">
        <v>12500600100</v>
      </c>
      <c r="C50" s="307" t="s">
        <v>439</v>
      </c>
      <c r="D50" s="305">
        <v>0</v>
      </c>
      <c r="E50" s="308">
        <v>24000000</v>
      </c>
      <c r="F50" s="308">
        <v>40000000</v>
      </c>
      <c r="G50" s="308">
        <f t="shared" si="0"/>
        <v>64000000</v>
      </c>
    </row>
    <row r="51" spans="1:7">
      <c r="A51" s="305">
        <v>42</v>
      </c>
      <c r="B51" s="306">
        <v>12500700100</v>
      </c>
      <c r="C51" s="307" t="s">
        <v>440</v>
      </c>
      <c r="D51" s="308">
        <v>163031158.22999999</v>
      </c>
      <c r="E51" s="308">
        <v>23800000</v>
      </c>
      <c r="F51" s="308">
        <v>75000000</v>
      </c>
      <c r="G51" s="308">
        <f t="shared" si="0"/>
        <v>261831158.22999999</v>
      </c>
    </row>
    <row r="52" spans="1:7" ht="24.75">
      <c r="A52" s="305">
        <v>43</v>
      </c>
      <c r="B52" s="306">
        <v>12500700200</v>
      </c>
      <c r="C52" s="307" t="s">
        <v>523</v>
      </c>
      <c r="D52" s="357">
        <v>0</v>
      </c>
      <c r="E52" s="308">
        <v>5000000</v>
      </c>
      <c r="F52" s="308">
        <v>3000000</v>
      </c>
      <c r="G52" s="308">
        <f t="shared" si="0"/>
        <v>8000000</v>
      </c>
    </row>
    <row r="53" spans="1:7">
      <c r="A53" s="305">
        <v>44</v>
      </c>
      <c r="B53" s="306">
        <v>12500800100</v>
      </c>
      <c r="C53" s="307" t="s">
        <v>524</v>
      </c>
      <c r="D53" s="305">
        <v>0</v>
      </c>
      <c r="E53" s="308">
        <v>18000000</v>
      </c>
      <c r="F53" s="308">
        <v>65000000</v>
      </c>
      <c r="G53" s="308">
        <f t="shared" si="0"/>
        <v>83000000</v>
      </c>
    </row>
    <row r="54" spans="1:7">
      <c r="A54" s="305">
        <v>45</v>
      </c>
      <c r="B54" s="306">
        <v>14000100100</v>
      </c>
      <c r="C54" s="307" t="s">
        <v>441</v>
      </c>
      <c r="D54" s="308">
        <v>197810156.47999999</v>
      </c>
      <c r="E54" s="308">
        <v>20186000</v>
      </c>
      <c r="F54" s="308">
        <v>6000000</v>
      </c>
      <c r="G54" s="308">
        <f t="shared" si="0"/>
        <v>223996156.47999999</v>
      </c>
    </row>
    <row r="55" spans="1:7" ht="24.75">
      <c r="A55" s="305">
        <v>46</v>
      </c>
      <c r="B55" s="306">
        <v>14000200100</v>
      </c>
      <c r="C55" s="307" t="s">
        <v>442</v>
      </c>
      <c r="D55" s="308">
        <v>62017992.5</v>
      </c>
      <c r="E55" s="308">
        <v>9280000</v>
      </c>
      <c r="F55" s="308">
        <v>3500000</v>
      </c>
      <c r="G55" s="308">
        <f t="shared" si="0"/>
        <v>74797992.5</v>
      </c>
    </row>
    <row r="56" spans="1:7">
      <c r="A56" s="305"/>
      <c r="B56" s="306"/>
      <c r="C56" s="338" t="s">
        <v>575</v>
      </c>
      <c r="D56" s="313">
        <f t="shared" ref="D56:F56" si="3">SUM(D29:D55)</f>
        <v>2163415601.2000003</v>
      </c>
      <c r="E56" s="313">
        <f t="shared" si="3"/>
        <v>2231797000</v>
      </c>
      <c r="F56" s="313">
        <f t="shared" si="3"/>
        <v>5184113000</v>
      </c>
      <c r="G56" s="313">
        <f>SUM(G29:G55)</f>
        <v>9579325601.1999969</v>
      </c>
    </row>
    <row r="57" spans="1:7">
      <c r="A57" s="334"/>
      <c r="B57" s="335"/>
      <c r="C57" s="336"/>
      <c r="D57" s="337" t="s">
        <v>578</v>
      </c>
      <c r="E57" s="337"/>
      <c r="F57" s="337"/>
      <c r="G57" s="337"/>
    </row>
    <row r="58" spans="1:7">
      <c r="A58" s="305"/>
      <c r="B58" s="306"/>
      <c r="C58" s="338" t="s">
        <v>576</v>
      </c>
      <c r="D58" s="313">
        <f t="shared" ref="D58:F58" si="4">D56</f>
        <v>2163415601.2000003</v>
      </c>
      <c r="E58" s="313">
        <f t="shared" si="4"/>
        <v>2231797000</v>
      </c>
      <c r="F58" s="313">
        <f t="shared" si="4"/>
        <v>5184113000</v>
      </c>
      <c r="G58" s="313">
        <f>G56</f>
        <v>9579325601.1999969</v>
      </c>
    </row>
    <row r="59" spans="1:7">
      <c r="A59" s="305">
        <v>47</v>
      </c>
      <c r="B59" s="306">
        <v>14700100100</v>
      </c>
      <c r="C59" s="307" t="s">
        <v>443</v>
      </c>
      <c r="D59" s="308">
        <v>91463665.280000001</v>
      </c>
      <c r="E59" s="308">
        <v>20000000</v>
      </c>
      <c r="F59" s="308">
        <v>20000000</v>
      </c>
      <c r="G59" s="308">
        <f t="shared" si="0"/>
        <v>131463665.28</v>
      </c>
    </row>
    <row r="60" spans="1:7" ht="24.75">
      <c r="A60" s="305">
        <v>48</v>
      </c>
      <c r="B60" s="306">
        <v>14800100100</v>
      </c>
      <c r="C60" s="307" t="s">
        <v>444</v>
      </c>
      <c r="D60" s="308">
        <v>146429857.27000001</v>
      </c>
      <c r="E60" s="308">
        <v>24818000</v>
      </c>
      <c r="F60" s="308">
        <v>9000000</v>
      </c>
      <c r="G60" s="308">
        <f t="shared" si="0"/>
        <v>180247857.27000001</v>
      </c>
    </row>
    <row r="61" spans="1:7" ht="24.75">
      <c r="A61" s="305">
        <v>49</v>
      </c>
      <c r="B61" s="306">
        <v>14800100200</v>
      </c>
      <c r="C61" s="307" t="s">
        <v>525</v>
      </c>
      <c r="D61" s="357">
        <v>0</v>
      </c>
      <c r="E61" s="308">
        <v>2610000</v>
      </c>
      <c r="F61" s="305">
        <v>0</v>
      </c>
      <c r="G61" s="308">
        <f t="shared" si="0"/>
        <v>2610000</v>
      </c>
    </row>
    <row r="62" spans="1:7">
      <c r="A62" s="305">
        <v>50</v>
      </c>
      <c r="B62" s="306">
        <v>21500100100</v>
      </c>
      <c r="C62" s="307" t="s">
        <v>445</v>
      </c>
      <c r="D62" s="308">
        <v>465892508.12</v>
      </c>
      <c r="E62" s="308">
        <v>16000000</v>
      </c>
      <c r="F62" s="308">
        <v>15000000</v>
      </c>
      <c r="G62" s="308">
        <f t="shared" si="0"/>
        <v>496892508.12</v>
      </c>
    </row>
    <row r="63" spans="1:7">
      <c r="A63" s="305">
        <v>51</v>
      </c>
      <c r="B63" s="306">
        <v>21502100100</v>
      </c>
      <c r="C63" s="307" t="s">
        <v>526</v>
      </c>
      <c r="D63" s="305">
        <v>0</v>
      </c>
      <c r="E63" s="308">
        <v>600000</v>
      </c>
      <c r="F63" s="305">
        <v>0</v>
      </c>
      <c r="G63" s="308">
        <f t="shared" si="0"/>
        <v>600000</v>
      </c>
    </row>
    <row r="64" spans="1:7">
      <c r="A64" s="305">
        <v>52</v>
      </c>
      <c r="B64" s="306">
        <v>21510200100</v>
      </c>
      <c r="C64" s="307" t="s">
        <v>446</v>
      </c>
      <c r="D64" s="308">
        <v>302914235.31</v>
      </c>
      <c r="E64" s="308">
        <v>6000000</v>
      </c>
      <c r="F64" s="308">
        <v>950000</v>
      </c>
      <c r="G64" s="308">
        <f t="shared" si="0"/>
        <v>309864235.31</v>
      </c>
    </row>
    <row r="65" spans="1:7">
      <c r="A65" s="305">
        <v>53</v>
      </c>
      <c r="B65" s="306">
        <v>21511000100</v>
      </c>
      <c r="C65" s="307" t="s">
        <v>447</v>
      </c>
      <c r="D65" s="308">
        <v>88371271.879999995</v>
      </c>
      <c r="E65" s="308">
        <v>6090000</v>
      </c>
      <c r="F65" s="305">
        <v>0</v>
      </c>
      <c r="G65" s="308">
        <f t="shared" si="0"/>
        <v>94461271.879999995</v>
      </c>
    </row>
    <row r="66" spans="1:7" ht="24.75">
      <c r="A66" s="305">
        <v>54</v>
      </c>
      <c r="B66" s="306">
        <v>21511500100</v>
      </c>
      <c r="C66" s="307" t="s">
        <v>448</v>
      </c>
      <c r="D66" s="305">
        <v>0</v>
      </c>
      <c r="E66" s="308">
        <v>6380000</v>
      </c>
      <c r="F66" s="305">
        <v>0</v>
      </c>
      <c r="G66" s="308">
        <f t="shared" si="0"/>
        <v>6380000</v>
      </c>
    </row>
    <row r="67" spans="1:7">
      <c r="A67" s="305">
        <v>55</v>
      </c>
      <c r="B67" s="306">
        <v>21511600100</v>
      </c>
      <c r="C67" s="307" t="s">
        <v>449</v>
      </c>
      <c r="D67" s="305">
        <v>0</v>
      </c>
      <c r="E67" s="308">
        <v>5800000</v>
      </c>
      <c r="F67" s="305">
        <v>0</v>
      </c>
      <c r="G67" s="308">
        <f t="shared" si="0"/>
        <v>5800000</v>
      </c>
    </row>
    <row r="68" spans="1:7">
      <c r="A68" s="305">
        <v>56</v>
      </c>
      <c r="B68" s="306">
        <v>22000100100</v>
      </c>
      <c r="C68" s="307" t="s">
        <v>450</v>
      </c>
      <c r="D68" s="308">
        <f>153234826.38+155844857.02</f>
        <v>309079683.39999998</v>
      </c>
      <c r="E68" s="308">
        <v>110000000</v>
      </c>
      <c r="F68" s="308">
        <v>4574000000</v>
      </c>
      <c r="G68" s="308">
        <f t="shared" si="0"/>
        <v>4993079683.3999996</v>
      </c>
    </row>
    <row r="69" spans="1:7">
      <c r="A69" s="305">
        <v>57</v>
      </c>
      <c r="B69" s="306">
        <v>22000100200</v>
      </c>
      <c r="C69" s="307" t="s">
        <v>527</v>
      </c>
      <c r="D69" s="305">
        <v>0</v>
      </c>
      <c r="E69" s="308">
        <v>16000000</v>
      </c>
      <c r="F69" s="305">
        <v>0</v>
      </c>
      <c r="G69" s="308">
        <f t="shared" si="0"/>
        <v>16000000</v>
      </c>
    </row>
    <row r="70" spans="1:7">
      <c r="A70" s="305">
        <v>58</v>
      </c>
      <c r="B70" s="306">
        <v>22000200100</v>
      </c>
      <c r="C70" s="307" t="s">
        <v>451</v>
      </c>
      <c r="D70" s="305">
        <v>0</v>
      </c>
      <c r="E70" s="308">
        <v>7200000</v>
      </c>
      <c r="F70" s="305">
        <v>0</v>
      </c>
      <c r="G70" s="308">
        <f t="shared" si="0"/>
        <v>7200000</v>
      </c>
    </row>
    <row r="71" spans="1:7">
      <c r="A71" s="305">
        <v>59</v>
      </c>
      <c r="B71" s="306">
        <v>22000700100</v>
      </c>
      <c r="C71" s="307" t="s">
        <v>452</v>
      </c>
      <c r="D71" s="357">
        <v>0</v>
      </c>
      <c r="E71" s="308">
        <v>120000000</v>
      </c>
      <c r="F71" s="308">
        <v>100000000</v>
      </c>
      <c r="G71" s="308">
        <f t="shared" si="0"/>
        <v>220000000</v>
      </c>
    </row>
    <row r="72" spans="1:7">
      <c r="A72" s="305">
        <v>60</v>
      </c>
      <c r="B72" s="306">
        <v>22000800100</v>
      </c>
      <c r="C72" s="307" t="s">
        <v>453</v>
      </c>
      <c r="D72" s="308">
        <v>350064878.81</v>
      </c>
      <c r="E72" s="308">
        <v>140000000</v>
      </c>
      <c r="F72" s="308">
        <v>311000000</v>
      </c>
      <c r="G72" s="308">
        <f t="shared" si="0"/>
        <v>801064878.80999994</v>
      </c>
    </row>
    <row r="73" spans="1:7">
      <c r="A73" s="305">
        <v>61</v>
      </c>
      <c r="B73" s="306">
        <v>22200100100</v>
      </c>
      <c r="C73" s="307" t="s">
        <v>142</v>
      </c>
      <c r="D73" s="308">
        <v>77627899.700000003</v>
      </c>
      <c r="E73" s="308">
        <v>9570000</v>
      </c>
      <c r="F73" s="305">
        <v>0</v>
      </c>
      <c r="G73" s="308">
        <f t="shared" si="0"/>
        <v>87197899.700000003</v>
      </c>
    </row>
    <row r="74" spans="1:7">
      <c r="A74" s="305">
        <v>62</v>
      </c>
      <c r="B74" s="306">
        <v>22200900100</v>
      </c>
      <c r="C74" s="307" t="s">
        <v>528</v>
      </c>
      <c r="D74" s="357">
        <v>0</v>
      </c>
      <c r="E74" s="308">
        <v>4350000</v>
      </c>
      <c r="F74" s="305">
        <v>0</v>
      </c>
      <c r="G74" s="308">
        <f t="shared" si="0"/>
        <v>4350000</v>
      </c>
    </row>
    <row r="75" spans="1:7">
      <c r="A75" s="305">
        <v>63</v>
      </c>
      <c r="B75" s="306">
        <v>22205100100</v>
      </c>
      <c r="C75" s="307" t="s">
        <v>454</v>
      </c>
      <c r="D75" s="308">
        <v>59598677.789999999</v>
      </c>
      <c r="E75" s="308">
        <v>14500000</v>
      </c>
      <c r="F75" s="305">
        <v>0</v>
      </c>
      <c r="G75" s="308">
        <f t="shared" si="0"/>
        <v>74098677.789999992</v>
      </c>
    </row>
    <row r="76" spans="1:7">
      <c r="A76" s="305">
        <v>64</v>
      </c>
      <c r="B76" s="306">
        <v>22205500100</v>
      </c>
      <c r="C76" s="307" t="s">
        <v>529</v>
      </c>
      <c r="D76" s="305">
        <v>0</v>
      </c>
      <c r="E76" s="308">
        <v>480000</v>
      </c>
      <c r="F76" s="305">
        <v>0</v>
      </c>
      <c r="G76" s="308">
        <f t="shared" si="0"/>
        <v>480000</v>
      </c>
    </row>
    <row r="77" spans="1:7">
      <c r="A77" s="305">
        <v>65</v>
      </c>
      <c r="B77" s="306">
        <v>22700100100</v>
      </c>
      <c r="C77" s="307" t="s">
        <v>530</v>
      </c>
      <c r="D77" s="308">
        <v>38797322.770000003</v>
      </c>
      <c r="E77" s="308">
        <v>13340000</v>
      </c>
      <c r="F77" s="305">
        <v>0</v>
      </c>
      <c r="G77" s="308">
        <f t="shared" ref="G77:G106" si="5">SUM(D77:F77)</f>
        <v>52137322.770000003</v>
      </c>
    </row>
    <row r="78" spans="1:7" ht="18" customHeight="1">
      <c r="A78" s="305">
        <v>66</v>
      </c>
      <c r="B78" s="306">
        <v>22800700100</v>
      </c>
      <c r="C78" s="307" t="s">
        <v>455</v>
      </c>
      <c r="D78" s="308">
        <v>32309189.010000002</v>
      </c>
      <c r="E78" s="308">
        <v>5800000</v>
      </c>
      <c r="F78" s="305">
        <v>0</v>
      </c>
      <c r="G78" s="308">
        <f t="shared" si="5"/>
        <v>38109189.010000005</v>
      </c>
    </row>
    <row r="79" spans="1:7">
      <c r="A79" s="305">
        <v>67</v>
      </c>
      <c r="B79" s="306">
        <v>22900100100</v>
      </c>
      <c r="C79" s="307" t="s">
        <v>456</v>
      </c>
      <c r="D79" s="308">
        <v>149031367.56</v>
      </c>
      <c r="E79" s="308">
        <v>20000000</v>
      </c>
      <c r="F79" s="308">
        <v>256000000</v>
      </c>
      <c r="G79" s="308">
        <f t="shared" si="5"/>
        <v>425031367.56</v>
      </c>
    </row>
    <row r="80" spans="1:7" ht="24.75">
      <c r="A80" s="305">
        <v>68</v>
      </c>
      <c r="B80" s="306">
        <v>22905500100</v>
      </c>
      <c r="C80" s="307" t="s">
        <v>531</v>
      </c>
      <c r="D80" s="305">
        <v>0</v>
      </c>
      <c r="E80" s="308">
        <v>2900000</v>
      </c>
      <c r="F80" s="305">
        <v>0</v>
      </c>
      <c r="G80" s="308">
        <f t="shared" si="5"/>
        <v>2900000</v>
      </c>
    </row>
    <row r="81" spans="1:7">
      <c r="A81" s="305">
        <v>69</v>
      </c>
      <c r="B81" s="306">
        <v>23100300100</v>
      </c>
      <c r="C81" s="307" t="s">
        <v>457</v>
      </c>
      <c r="D81" s="308">
        <v>172804768.52000001</v>
      </c>
      <c r="E81" s="308">
        <v>11600000</v>
      </c>
      <c r="F81" s="308">
        <v>333000000</v>
      </c>
      <c r="G81" s="308">
        <f t="shared" si="5"/>
        <v>517404768.51999998</v>
      </c>
    </row>
    <row r="82" spans="1:7">
      <c r="A82" s="305">
        <v>70</v>
      </c>
      <c r="B82" s="306">
        <v>23101200100</v>
      </c>
      <c r="C82" s="307" t="s">
        <v>532</v>
      </c>
      <c r="D82" s="305">
        <v>0</v>
      </c>
      <c r="E82" s="308">
        <v>4640000</v>
      </c>
      <c r="F82" s="305">
        <v>0</v>
      </c>
      <c r="G82" s="308">
        <f t="shared" si="5"/>
        <v>4640000</v>
      </c>
    </row>
    <row r="83" spans="1:7">
      <c r="A83" s="305">
        <v>71</v>
      </c>
      <c r="B83" s="306">
        <v>23305100100</v>
      </c>
      <c r="C83" s="307" t="s">
        <v>458</v>
      </c>
      <c r="D83" s="308">
        <v>581101017.04999995</v>
      </c>
      <c r="E83" s="308">
        <v>21000000</v>
      </c>
      <c r="F83" s="308">
        <v>50000000</v>
      </c>
      <c r="G83" s="308">
        <f t="shared" si="5"/>
        <v>652101017.04999995</v>
      </c>
    </row>
    <row r="84" spans="1:7">
      <c r="A84" s="305"/>
      <c r="B84" s="306"/>
      <c r="C84" s="338" t="s">
        <v>575</v>
      </c>
      <c r="D84" s="313">
        <f t="shared" ref="D84:F84" si="6">SUM(D58:D83)</f>
        <v>5028901943.670001</v>
      </c>
      <c r="E84" s="313">
        <f t="shared" si="6"/>
        <v>2821475000</v>
      </c>
      <c r="F84" s="313">
        <f t="shared" si="6"/>
        <v>10853063000</v>
      </c>
      <c r="G84" s="313">
        <f>SUM(G58:G83)</f>
        <v>18703439943.669998</v>
      </c>
    </row>
    <row r="85" spans="1:7">
      <c r="A85" s="334"/>
      <c r="B85" s="335"/>
      <c r="C85" s="336"/>
      <c r="D85" s="337" t="s">
        <v>579</v>
      </c>
      <c r="E85" s="337"/>
      <c r="F85" s="337"/>
      <c r="G85" s="337"/>
    </row>
    <row r="86" spans="1:7">
      <c r="A86" s="334"/>
      <c r="B86" s="335"/>
      <c r="C86" s="336"/>
      <c r="D86" s="337"/>
      <c r="E86" s="337"/>
      <c r="F86" s="337"/>
      <c r="G86" s="337"/>
    </row>
    <row r="87" spans="1:7">
      <c r="A87" s="305"/>
      <c r="B87" s="306"/>
      <c r="C87" s="338" t="s">
        <v>576</v>
      </c>
      <c r="D87" s="313">
        <f t="shared" ref="D87:F87" si="7">D84</f>
        <v>5028901943.670001</v>
      </c>
      <c r="E87" s="313">
        <f t="shared" si="7"/>
        <v>2821475000</v>
      </c>
      <c r="F87" s="313">
        <f t="shared" si="7"/>
        <v>10853063000</v>
      </c>
      <c r="G87" s="313">
        <f>G84</f>
        <v>18703439943.669998</v>
      </c>
    </row>
    <row r="88" spans="1:7">
      <c r="A88" s="305">
        <v>72</v>
      </c>
      <c r="B88" s="306">
        <v>23400100100</v>
      </c>
      <c r="C88" s="307" t="s">
        <v>459</v>
      </c>
      <c r="D88" s="308">
        <v>411053175.38999999</v>
      </c>
      <c r="E88" s="308">
        <v>11600000</v>
      </c>
      <c r="F88" s="305">
        <v>0</v>
      </c>
      <c r="G88" s="308">
        <f t="shared" si="5"/>
        <v>422653175.38999999</v>
      </c>
    </row>
    <row r="89" spans="1:7" ht="24.75">
      <c r="A89" s="305">
        <v>73</v>
      </c>
      <c r="B89" s="306">
        <v>23405600100</v>
      </c>
      <c r="C89" s="307" t="s">
        <v>461</v>
      </c>
      <c r="D89" s="305">
        <v>0</v>
      </c>
      <c r="E89" s="308">
        <v>1750000</v>
      </c>
      <c r="F89" s="305">
        <v>0</v>
      </c>
      <c r="G89" s="308">
        <f t="shared" si="5"/>
        <v>1750000</v>
      </c>
    </row>
    <row r="90" spans="1:7">
      <c r="A90" s="305">
        <v>74</v>
      </c>
      <c r="B90" s="306">
        <v>23600100100</v>
      </c>
      <c r="C90" s="307" t="s">
        <v>462</v>
      </c>
      <c r="D90" s="308">
        <v>117983680.03</v>
      </c>
      <c r="E90" s="308">
        <v>16000000</v>
      </c>
      <c r="F90" s="308">
        <v>30000000</v>
      </c>
      <c r="G90" s="308">
        <f t="shared" si="5"/>
        <v>163983680.03</v>
      </c>
    </row>
    <row r="91" spans="1:7">
      <c r="A91" s="305">
        <v>75</v>
      </c>
      <c r="B91" s="306">
        <v>23800100100</v>
      </c>
      <c r="C91" s="307" t="s">
        <v>463</v>
      </c>
      <c r="D91" s="308">
        <v>124794810.56</v>
      </c>
      <c r="E91" s="308">
        <v>90000000</v>
      </c>
      <c r="F91" s="308">
        <v>214499000</v>
      </c>
      <c r="G91" s="308">
        <f t="shared" si="5"/>
        <v>429293810.56</v>
      </c>
    </row>
    <row r="92" spans="1:7">
      <c r="A92" s="305">
        <v>76</v>
      </c>
      <c r="B92" s="306">
        <v>23800100200</v>
      </c>
      <c r="C92" s="307" t="s">
        <v>533</v>
      </c>
      <c r="D92" s="305">
        <v>0</v>
      </c>
      <c r="E92" s="308">
        <v>16000000</v>
      </c>
      <c r="F92" s="305">
        <v>0</v>
      </c>
      <c r="G92" s="308">
        <f t="shared" si="5"/>
        <v>16000000</v>
      </c>
    </row>
    <row r="93" spans="1:7">
      <c r="A93" s="305">
        <v>77</v>
      </c>
      <c r="B93" s="306">
        <v>23800100300</v>
      </c>
      <c r="C93" s="307" t="s">
        <v>534</v>
      </c>
      <c r="D93" s="305">
        <v>0</v>
      </c>
      <c r="E93" s="308">
        <v>6000000</v>
      </c>
      <c r="F93" s="305">
        <v>0</v>
      </c>
      <c r="G93" s="308">
        <f t="shared" si="5"/>
        <v>6000000</v>
      </c>
    </row>
    <row r="94" spans="1:7">
      <c r="A94" s="305">
        <v>78</v>
      </c>
      <c r="B94" s="306">
        <v>23800100400</v>
      </c>
      <c r="C94" s="307" t="s">
        <v>464</v>
      </c>
      <c r="D94" s="305">
        <v>0</v>
      </c>
      <c r="E94" s="308">
        <v>6000000</v>
      </c>
      <c r="F94" s="308">
        <v>10000000</v>
      </c>
      <c r="G94" s="308">
        <f t="shared" si="5"/>
        <v>16000000</v>
      </c>
    </row>
    <row r="95" spans="1:7">
      <c r="A95" s="305">
        <v>79</v>
      </c>
      <c r="B95" s="306">
        <v>23800400100</v>
      </c>
      <c r="C95" s="307" t="s">
        <v>465</v>
      </c>
      <c r="D95" s="308">
        <v>49125929.469999999</v>
      </c>
      <c r="E95" s="308">
        <v>20000000</v>
      </c>
      <c r="F95" s="308">
        <v>15000000</v>
      </c>
      <c r="G95" s="308">
        <f t="shared" si="5"/>
        <v>84125929.469999999</v>
      </c>
    </row>
    <row r="96" spans="1:7">
      <c r="A96" s="305">
        <v>80</v>
      </c>
      <c r="B96" s="306">
        <v>25210200100</v>
      </c>
      <c r="C96" s="307" t="s">
        <v>466</v>
      </c>
      <c r="D96" s="308">
        <v>592840248.99000001</v>
      </c>
      <c r="E96" s="308">
        <v>13920000</v>
      </c>
      <c r="F96" s="305">
        <v>0</v>
      </c>
      <c r="G96" s="308">
        <f t="shared" si="5"/>
        <v>606760248.99000001</v>
      </c>
    </row>
    <row r="97" spans="1:7" ht="24.75">
      <c r="A97" s="305">
        <v>81</v>
      </c>
      <c r="B97" s="306">
        <v>25210300100</v>
      </c>
      <c r="C97" s="307" t="s">
        <v>467</v>
      </c>
      <c r="D97" s="308">
        <v>58890281.090000004</v>
      </c>
      <c r="E97" s="308">
        <v>6670000</v>
      </c>
      <c r="F97" s="308">
        <v>10000000</v>
      </c>
      <c r="G97" s="308">
        <f t="shared" si="5"/>
        <v>75560281.090000004</v>
      </c>
    </row>
    <row r="98" spans="1:7" ht="16.5" customHeight="1">
      <c r="A98" s="305">
        <v>82</v>
      </c>
      <c r="B98" s="306">
        <v>25300100100</v>
      </c>
      <c r="C98" s="307" t="s">
        <v>468</v>
      </c>
      <c r="D98" s="308">
        <v>251423051.59</v>
      </c>
      <c r="E98" s="308">
        <v>13428000</v>
      </c>
      <c r="F98" s="308">
        <v>300000</v>
      </c>
      <c r="G98" s="308">
        <f t="shared" si="5"/>
        <v>265151051.59</v>
      </c>
    </row>
    <row r="99" spans="1:7" ht="24.75">
      <c r="A99" s="305">
        <v>83</v>
      </c>
      <c r="B99" s="306">
        <v>25305300100</v>
      </c>
      <c r="C99" s="307" t="s">
        <v>469</v>
      </c>
      <c r="D99" s="308">
        <v>132187388.88</v>
      </c>
      <c r="E99" s="308">
        <v>10440000</v>
      </c>
      <c r="F99" s="305">
        <v>0</v>
      </c>
      <c r="G99" s="308">
        <f t="shared" si="5"/>
        <v>142627388.88</v>
      </c>
    </row>
    <row r="100" spans="1:7">
      <c r="A100" s="305">
        <v>84</v>
      </c>
      <c r="B100" s="306">
        <v>25305700100</v>
      </c>
      <c r="C100" s="307" t="s">
        <v>470</v>
      </c>
      <c r="D100" s="357">
        <v>0</v>
      </c>
      <c r="E100" s="308">
        <v>12180000</v>
      </c>
      <c r="F100" s="305">
        <v>0</v>
      </c>
      <c r="G100" s="308">
        <f t="shared" si="5"/>
        <v>12180000</v>
      </c>
    </row>
    <row r="101" spans="1:7">
      <c r="A101" s="305">
        <v>85</v>
      </c>
      <c r="B101" s="306">
        <v>26200100100</v>
      </c>
      <c r="C101" s="307" t="s">
        <v>472</v>
      </c>
      <c r="D101" s="308">
        <v>110704601.48999999</v>
      </c>
      <c r="E101" s="308">
        <v>6000000</v>
      </c>
      <c r="F101" s="305">
        <v>0</v>
      </c>
      <c r="G101" s="308">
        <f t="shared" si="5"/>
        <v>116704601.48999999</v>
      </c>
    </row>
    <row r="102" spans="1:7">
      <c r="A102" s="305">
        <v>86</v>
      </c>
      <c r="B102" s="306">
        <v>31800100100</v>
      </c>
      <c r="C102" s="307" t="s">
        <v>64</v>
      </c>
      <c r="D102" s="308">
        <v>845984430.12</v>
      </c>
      <c r="E102" s="308">
        <v>60000000</v>
      </c>
      <c r="F102" s="308">
        <v>107000000</v>
      </c>
      <c r="G102" s="308">
        <f t="shared" si="5"/>
        <v>1012984430.12</v>
      </c>
    </row>
    <row r="103" spans="1:7">
      <c r="A103" s="305">
        <v>87</v>
      </c>
      <c r="B103" s="306">
        <v>31801100100</v>
      </c>
      <c r="C103" s="307" t="s">
        <v>473</v>
      </c>
      <c r="D103" s="308">
        <v>38104363.579999998</v>
      </c>
      <c r="E103" s="308">
        <v>32000000</v>
      </c>
      <c r="F103" s="308">
        <v>10000000</v>
      </c>
      <c r="G103" s="308">
        <f t="shared" si="5"/>
        <v>80104363.579999998</v>
      </c>
    </row>
    <row r="104" spans="1:7">
      <c r="A104" s="305">
        <v>88</v>
      </c>
      <c r="B104" s="306">
        <v>31801200100</v>
      </c>
      <c r="C104" s="307" t="s">
        <v>535</v>
      </c>
      <c r="D104" s="305">
        <v>0</v>
      </c>
      <c r="E104" s="308">
        <v>35000000</v>
      </c>
      <c r="F104" s="305">
        <v>0</v>
      </c>
      <c r="G104" s="308">
        <f t="shared" si="5"/>
        <v>35000000</v>
      </c>
    </row>
    <row r="105" spans="1:7">
      <c r="A105" s="305">
        <v>89</v>
      </c>
      <c r="B105" s="306">
        <v>31801300100</v>
      </c>
      <c r="C105" s="307" t="s">
        <v>536</v>
      </c>
      <c r="D105" s="305">
        <v>0</v>
      </c>
      <c r="E105" s="308">
        <v>28000000</v>
      </c>
      <c r="F105" s="305">
        <v>0</v>
      </c>
      <c r="G105" s="308">
        <f t="shared" si="5"/>
        <v>28000000</v>
      </c>
    </row>
    <row r="106" spans="1:7">
      <c r="A106" s="305">
        <v>90</v>
      </c>
      <c r="B106" s="306">
        <v>32600100100</v>
      </c>
      <c r="C106" s="307" t="s">
        <v>474</v>
      </c>
      <c r="D106" s="308">
        <v>177463857.55000001</v>
      </c>
      <c r="E106" s="308">
        <v>25121000</v>
      </c>
      <c r="F106" s="308">
        <v>41000000</v>
      </c>
      <c r="G106" s="308">
        <f t="shared" si="5"/>
        <v>243584857.55000001</v>
      </c>
    </row>
    <row r="107" spans="1:7">
      <c r="A107" s="305">
        <v>91</v>
      </c>
      <c r="B107" s="306">
        <v>32600200100</v>
      </c>
      <c r="C107" s="307" t="s">
        <v>475</v>
      </c>
      <c r="D107" s="308">
        <v>42870413.600000001</v>
      </c>
      <c r="E107" s="308">
        <v>10440000</v>
      </c>
      <c r="F107" s="305">
        <v>0</v>
      </c>
      <c r="G107" s="308">
        <f t="shared" ref="G107:G144" si="8">SUM(D107:F107)</f>
        <v>53310413.600000001</v>
      </c>
    </row>
    <row r="108" spans="1:7" ht="24.75">
      <c r="A108" s="305">
        <v>92</v>
      </c>
      <c r="B108" s="306">
        <v>32600300100</v>
      </c>
      <c r="C108" s="307" t="s">
        <v>537</v>
      </c>
      <c r="D108" s="305">
        <v>0</v>
      </c>
      <c r="E108" s="308">
        <v>6960000</v>
      </c>
      <c r="F108" s="305">
        <v>0</v>
      </c>
      <c r="G108" s="308">
        <f t="shared" si="8"/>
        <v>6960000</v>
      </c>
    </row>
    <row r="109" spans="1:7">
      <c r="A109" s="305">
        <v>93</v>
      </c>
      <c r="B109" s="306">
        <v>32605200100</v>
      </c>
      <c r="C109" s="307" t="s">
        <v>476</v>
      </c>
      <c r="D109" s="308">
        <v>493275494.63999999</v>
      </c>
      <c r="E109" s="308">
        <v>34000000</v>
      </c>
      <c r="F109" s="308">
        <v>27500000</v>
      </c>
      <c r="G109" s="308">
        <f t="shared" si="8"/>
        <v>554775494.63999999</v>
      </c>
    </row>
    <row r="110" spans="1:7" ht="24.75">
      <c r="A110" s="305">
        <v>94</v>
      </c>
      <c r="B110" s="306">
        <v>32605200200</v>
      </c>
      <c r="C110" s="307" t="s">
        <v>538</v>
      </c>
      <c r="D110" s="305">
        <v>0</v>
      </c>
      <c r="E110" s="308">
        <v>20000000</v>
      </c>
      <c r="F110" s="305">
        <v>0</v>
      </c>
      <c r="G110" s="308">
        <f t="shared" si="8"/>
        <v>20000000</v>
      </c>
    </row>
    <row r="111" spans="1:7">
      <c r="A111" s="305">
        <v>95</v>
      </c>
      <c r="B111" s="306">
        <v>32605200300</v>
      </c>
      <c r="C111" s="356" t="s">
        <v>539</v>
      </c>
      <c r="D111" s="305">
        <v>0</v>
      </c>
      <c r="E111" s="308">
        <v>14000000</v>
      </c>
      <c r="F111" s="305">
        <v>0</v>
      </c>
      <c r="G111" s="308">
        <f t="shared" si="8"/>
        <v>14000000</v>
      </c>
    </row>
    <row r="112" spans="1:7">
      <c r="A112" s="305">
        <v>96</v>
      </c>
      <c r="B112" s="306">
        <v>51300100100</v>
      </c>
      <c r="C112" s="307" t="s">
        <v>478</v>
      </c>
      <c r="D112" s="308">
        <v>56718547.950000003</v>
      </c>
      <c r="E112" s="308">
        <v>11020000</v>
      </c>
      <c r="F112" s="308">
        <v>84000000</v>
      </c>
      <c r="G112" s="308">
        <f t="shared" si="8"/>
        <v>151738547.94999999</v>
      </c>
    </row>
    <row r="113" spans="1:7">
      <c r="A113" s="305"/>
      <c r="B113" s="306"/>
      <c r="C113" s="338" t="s">
        <v>575</v>
      </c>
      <c r="D113" s="313">
        <f>SUM(D87:D112)</f>
        <v>8532322218.6000023</v>
      </c>
      <c r="E113" s="313">
        <f>SUM(E87:E112)</f>
        <v>3328004000</v>
      </c>
      <c r="F113" s="313">
        <f>SUM(F87:F112)</f>
        <v>11402362000</v>
      </c>
      <c r="G113" s="313">
        <f>SUM(G87:G112)</f>
        <v>23262688218.600002</v>
      </c>
    </row>
    <row r="114" spans="1:7">
      <c r="A114" s="334"/>
      <c r="B114" s="335"/>
      <c r="C114" s="336"/>
      <c r="D114" s="337" t="s">
        <v>580</v>
      </c>
      <c r="E114" s="337"/>
      <c r="F114" s="337"/>
      <c r="G114" s="337"/>
    </row>
    <row r="115" spans="1:7">
      <c r="A115" s="305"/>
      <c r="B115" s="306"/>
      <c r="C115" s="338" t="s">
        <v>576</v>
      </c>
      <c r="D115" s="313">
        <f t="shared" ref="D115:F115" si="9">D113</f>
        <v>8532322218.6000023</v>
      </c>
      <c r="E115" s="313">
        <f t="shared" si="9"/>
        <v>3328004000</v>
      </c>
      <c r="F115" s="313">
        <f t="shared" si="9"/>
        <v>11402362000</v>
      </c>
      <c r="G115" s="313">
        <f>G113</f>
        <v>23262688218.600002</v>
      </c>
    </row>
    <row r="116" spans="1:7">
      <c r="A116" s="305">
        <v>97</v>
      </c>
      <c r="B116" s="306">
        <v>51300100200</v>
      </c>
      <c r="C116" s="307" t="s">
        <v>479</v>
      </c>
      <c r="D116" s="357">
        <v>0</v>
      </c>
      <c r="E116" s="305">
        <v>0</v>
      </c>
      <c r="F116" s="308">
        <v>112500000</v>
      </c>
      <c r="G116" s="308">
        <f t="shared" si="8"/>
        <v>112500000</v>
      </c>
    </row>
    <row r="117" spans="1:7">
      <c r="A117" s="305">
        <v>98</v>
      </c>
      <c r="B117" s="306">
        <v>51305100100</v>
      </c>
      <c r="C117" s="307" t="s">
        <v>540</v>
      </c>
      <c r="D117" s="305">
        <v>0</v>
      </c>
      <c r="E117" s="308">
        <v>5800000</v>
      </c>
      <c r="F117" s="305">
        <v>0</v>
      </c>
      <c r="G117" s="308">
        <f t="shared" si="8"/>
        <v>5800000</v>
      </c>
    </row>
    <row r="118" spans="1:7" ht="24.75">
      <c r="A118" s="305">
        <v>99</v>
      </c>
      <c r="B118" s="306">
        <v>51400100100</v>
      </c>
      <c r="C118" s="307" t="s">
        <v>480</v>
      </c>
      <c r="D118" s="308">
        <v>132330587.65000001</v>
      </c>
      <c r="E118" s="308">
        <v>16000000</v>
      </c>
      <c r="F118" s="308">
        <v>945000000</v>
      </c>
      <c r="G118" s="308">
        <f t="shared" si="8"/>
        <v>1093330587.6500001</v>
      </c>
    </row>
    <row r="119" spans="1:7" ht="24.75">
      <c r="A119" s="305">
        <v>100</v>
      </c>
      <c r="B119" s="306">
        <v>51400100200</v>
      </c>
      <c r="C119" s="307" t="s">
        <v>481</v>
      </c>
      <c r="D119" s="357">
        <v>0</v>
      </c>
      <c r="E119" s="308">
        <v>6000000</v>
      </c>
      <c r="F119" s="308">
        <v>19000000</v>
      </c>
      <c r="G119" s="308">
        <f>SUM(D119:F119)</f>
        <v>25000000</v>
      </c>
    </row>
    <row r="120" spans="1:7">
      <c r="A120" s="305">
        <v>101</v>
      </c>
      <c r="B120" s="306">
        <v>51700100200</v>
      </c>
      <c r="C120" s="307" t="s">
        <v>541</v>
      </c>
      <c r="D120" s="305">
        <v>0</v>
      </c>
      <c r="E120" s="308">
        <v>5220000</v>
      </c>
      <c r="F120" s="305">
        <v>0</v>
      </c>
      <c r="G120" s="308">
        <f t="shared" si="8"/>
        <v>5220000</v>
      </c>
    </row>
    <row r="121" spans="1:7" ht="24.75">
      <c r="A121" s="305">
        <v>102</v>
      </c>
      <c r="B121" s="306">
        <v>51700100300</v>
      </c>
      <c r="C121" s="307" t="s">
        <v>542</v>
      </c>
      <c r="D121" s="305">
        <v>0</v>
      </c>
      <c r="E121" s="308">
        <v>2320000</v>
      </c>
      <c r="F121" s="305">
        <v>0</v>
      </c>
      <c r="G121" s="308">
        <f t="shared" si="8"/>
        <v>2320000</v>
      </c>
    </row>
    <row r="122" spans="1:7">
      <c r="A122" s="305">
        <v>103</v>
      </c>
      <c r="B122" s="306">
        <v>51700101100</v>
      </c>
      <c r="C122" s="307" t="s">
        <v>482</v>
      </c>
      <c r="D122" s="308">
        <v>1220204021.46</v>
      </c>
      <c r="E122" s="308">
        <v>17690000</v>
      </c>
      <c r="F122" s="308">
        <v>335000000</v>
      </c>
      <c r="G122" s="308">
        <f t="shared" si="8"/>
        <v>1572894021.46</v>
      </c>
    </row>
    <row r="123" spans="1:7" ht="24.75">
      <c r="A123" s="305">
        <v>104</v>
      </c>
      <c r="B123" s="306">
        <v>51700300100</v>
      </c>
      <c r="C123" s="307" t="s">
        <v>483</v>
      </c>
      <c r="D123" s="308">
        <v>598144347.80999994</v>
      </c>
      <c r="E123" s="308">
        <v>15768000</v>
      </c>
      <c r="F123" s="308">
        <v>91000000</v>
      </c>
      <c r="G123" s="308">
        <f t="shared" si="8"/>
        <v>704912347.80999994</v>
      </c>
    </row>
    <row r="124" spans="1:7" ht="24.75">
      <c r="A124" s="305">
        <v>105</v>
      </c>
      <c r="B124" s="306">
        <v>51700300200</v>
      </c>
      <c r="C124" s="307" t="s">
        <v>543</v>
      </c>
      <c r="D124" s="305">
        <v>0</v>
      </c>
      <c r="E124" s="308">
        <v>5800000</v>
      </c>
      <c r="F124" s="305">
        <v>0</v>
      </c>
      <c r="G124" s="308">
        <f t="shared" si="8"/>
        <v>5800000</v>
      </c>
    </row>
    <row r="125" spans="1:7">
      <c r="A125" s="305">
        <v>106</v>
      </c>
      <c r="B125" s="306">
        <v>51700300300</v>
      </c>
      <c r="C125" s="307" t="s">
        <v>544</v>
      </c>
      <c r="D125" s="305">
        <v>0</v>
      </c>
      <c r="E125" s="308">
        <v>36250000</v>
      </c>
      <c r="F125" s="305">
        <v>0</v>
      </c>
      <c r="G125" s="308">
        <f t="shared" si="8"/>
        <v>36250000</v>
      </c>
    </row>
    <row r="126" spans="1:7">
      <c r="A126" s="305">
        <v>107</v>
      </c>
      <c r="B126" s="306">
        <v>51700800100</v>
      </c>
      <c r="C126" s="307" t="s">
        <v>484</v>
      </c>
      <c r="D126" s="308">
        <v>47726486.890000001</v>
      </c>
      <c r="E126" s="308">
        <v>9280000</v>
      </c>
      <c r="F126" s="308">
        <v>3000000</v>
      </c>
      <c r="G126" s="308">
        <f t="shared" si="8"/>
        <v>60006486.890000001</v>
      </c>
    </row>
    <row r="127" spans="1:7">
      <c r="A127" s="305">
        <v>108</v>
      </c>
      <c r="B127" s="306">
        <v>51703000100</v>
      </c>
      <c r="C127" s="307" t="s">
        <v>489</v>
      </c>
      <c r="D127" s="308">
        <v>194330475.91999999</v>
      </c>
      <c r="E127" s="308">
        <v>6090000</v>
      </c>
      <c r="F127" s="305">
        <v>0</v>
      </c>
      <c r="G127" s="308">
        <f t="shared" si="8"/>
        <v>200420475.91999999</v>
      </c>
    </row>
    <row r="128" spans="1:7" ht="23.25">
      <c r="A128" s="305">
        <v>109</v>
      </c>
      <c r="B128" s="306">
        <v>51703000200</v>
      </c>
      <c r="C128" s="356" t="s">
        <v>545</v>
      </c>
      <c r="D128" s="305">
        <v>0</v>
      </c>
      <c r="E128" s="308">
        <v>6960000</v>
      </c>
      <c r="F128" s="305">
        <v>0</v>
      </c>
      <c r="G128" s="308">
        <f t="shared" si="8"/>
        <v>6960000</v>
      </c>
    </row>
    <row r="129" spans="1:7">
      <c r="A129" s="305">
        <v>110</v>
      </c>
      <c r="B129" s="306">
        <v>51705400100</v>
      </c>
      <c r="C129" s="307" t="s">
        <v>490</v>
      </c>
      <c r="D129" s="308">
        <v>15230014905.969999</v>
      </c>
      <c r="E129" s="308">
        <v>30000000</v>
      </c>
      <c r="F129" s="308">
        <v>64000000</v>
      </c>
      <c r="G129" s="308">
        <f t="shared" si="8"/>
        <v>15324014905.969999</v>
      </c>
    </row>
    <row r="130" spans="1:7">
      <c r="A130" s="305">
        <v>111</v>
      </c>
      <c r="B130" s="306">
        <v>51705400200</v>
      </c>
      <c r="C130" s="307" t="s">
        <v>546</v>
      </c>
      <c r="D130" s="305">
        <v>0</v>
      </c>
      <c r="E130" s="308">
        <v>4000000</v>
      </c>
      <c r="F130" s="305">
        <v>0</v>
      </c>
      <c r="G130" s="308">
        <f t="shared" si="8"/>
        <v>4000000</v>
      </c>
    </row>
    <row r="131" spans="1:7">
      <c r="A131" s="305">
        <v>112</v>
      </c>
      <c r="B131" s="306">
        <v>51705400300</v>
      </c>
      <c r="C131" s="307" t="s">
        <v>547</v>
      </c>
      <c r="D131" s="305">
        <v>0</v>
      </c>
      <c r="E131" s="308">
        <v>4000000</v>
      </c>
      <c r="F131" s="305">
        <v>0</v>
      </c>
      <c r="G131" s="308">
        <f t="shared" si="8"/>
        <v>4000000</v>
      </c>
    </row>
    <row r="132" spans="1:7">
      <c r="A132" s="305">
        <v>113</v>
      </c>
      <c r="B132" s="306">
        <v>51705400400</v>
      </c>
      <c r="C132" s="307" t="s">
        <v>548</v>
      </c>
      <c r="D132" s="305">
        <v>0</v>
      </c>
      <c r="E132" s="308">
        <v>4000000</v>
      </c>
      <c r="F132" s="305">
        <v>0</v>
      </c>
      <c r="G132" s="308">
        <f t="shared" si="8"/>
        <v>4000000</v>
      </c>
    </row>
    <row r="133" spans="1:7">
      <c r="A133" s="305">
        <v>114</v>
      </c>
      <c r="B133" s="306">
        <v>51705400500</v>
      </c>
      <c r="C133" s="307" t="s">
        <v>549</v>
      </c>
      <c r="D133" s="305">
        <v>0</v>
      </c>
      <c r="E133" s="308">
        <v>4000000</v>
      </c>
      <c r="F133" s="305">
        <v>0</v>
      </c>
      <c r="G133" s="308">
        <f t="shared" si="8"/>
        <v>4000000</v>
      </c>
    </row>
    <row r="134" spans="1:7">
      <c r="A134" s="305">
        <v>115</v>
      </c>
      <c r="B134" s="306">
        <v>51705400600</v>
      </c>
      <c r="C134" s="307" t="s">
        <v>550</v>
      </c>
      <c r="D134" s="305">
        <v>0</v>
      </c>
      <c r="E134" s="308">
        <v>4000000</v>
      </c>
      <c r="F134" s="305">
        <v>0</v>
      </c>
      <c r="G134" s="308">
        <f t="shared" si="8"/>
        <v>4000000</v>
      </c>
    </row>
    <row r="135" spans="1:7" ht="24.75">
      <c r="A135" s="305">
        <v>116</v>
      </c>
      <c r="B135" s="306">
        <v>51705400700</v>
      </c>
      <c r="C135" s="307" t="s">
        <v>551</v>
      </c>
      <c r="D135" s="305">
        <v>0</v>
      </c>
      <c r="E135" s="308">
        <v>4000000</v>
      </c>
      <c r="F135" s="305">
        <v>0</v>
      </c>
      <c r="G135" s="308">
        <f t="shared" si="8"/>
        <v>4000000</v>
      </c>
    </row>
    <row r="136" spans="1:7">
      <c r="A136" s="305">
        <v>117</v>
      </c>
      <c r="B136" s="306">
        <v>51705400800</v>
      </c>
      <c r="C136" s="307" t="s">
        <v>552</v>
      </c>
      <c r="D136" s="305">
        <v>0</v>
      </c>
      <c r="E136" s="308">
        <v>4000000</v>
      </c>
      <c r="F136" s="305">
        <v>0</v>
      </c>
      <c r="G136" s="308">
        <f t="shared" si="8"/>
        <v>4000000</v>
      </c>
    </row>
    <row r="137" spans="1:7">
      <c r="A137" s="305">
        <v>118</v>
      </c>
      <c r="B137" s="306">
        <v>51705400900</v>
      </c>
      <c r="C137" s="307" t="s">
        <v>553</v>
      </c>
      <c r="D137" s="305">
        <v>0</v>
      </c>
      <c r="E137" s="308">
        <v>4000000</v>
      </c>
      <c r="F137" s="305">
        <v>0</v>
      </c>
      <c r="G137" s="308">
        <f t="shared" si="8"/>
        <v>4000000</v>
      </c>
    </row>
    <row r="138" spans="1:7">
      <c r="A138" s="305">
        <v>119</v>
      </c>
      <c r="B138" s="306">
        <v>51705401000</v>
      </c>
      <c r="C138" s="307" t="s">
        <v>554</v>
      </c>
      <c r="D138" s="305">
        <v>0</v>
      </c>
      <c r="E138" s="308">
        <v>4000000</v>
      </c>
      <c r="F138" s="305">
        <v>0</v>
      </c>
      <c r="G138" s="308">
        <f t="shared" si="8"/>
        <v>4000000</v>
      </c>
    </row>
    <row r="139" spans="1:7">
      <c r="A139" s="305">
        <v>120</v>
      </c>
      <c r="B139" s="306">
        <v>51705600100</v>
      </c>
      <c r="C139" s="307" t="s">
        <v>491</v>
      </c>
      <c r="D139" s="308">
        <v>25785981.059999999</v>
      </c>
      <c r="E139" s="308">
        <v>15000000</v>
      </c>
      <c r="F139" s="308">
        <v>50000000</v>
      </c>
      <c r="G139" s="308">
        <f t="shared" ref="G139" si="10">SUM(D139:F139)</f>
        <v>90785981.060000002</v>
      </c>
    </row>
    <row r="140" spans="1:7">
      <c r="A140" s="305"/>
      <c r="B140" s="306"/>
      <c r="C140" s="338" t="s">
        <v>575</v>
      </c>
      <c r="D140" s="313">
        <f t="shared" ref="D140:F140" si="11">SUM(D115:D139)</f>
        <v>25980859025.360004</v>
      </c>
      <c r="E140" s="313">
        <f t="shared" si="11"/>
        <v>3542182000</v>
      </c>
      <c r="F140" s="313">
        <f t="shared" si="11"/>
        <v>13021862000</v>
      </c>
      <c r="G140" s="313">
        <f>SUM(G115:G139)</f>
        <v>42544903025.360001</v>
      </c>
    </row>
    <row r="141" spans="1:7">
      <c r="A141" s="334"/>
      <c r="B141" s="335"/>
      <c r="C141" s="336"/>
      <c r="D141" s="337" t="s">
        <v>581</v>
      </c>
      <c r="E141" s="337"/>
      <c r="F141" s="337"/>
      <c r="G141" s="337"/>
    </row>
    <row r="142" spans="1:7">
      <c r="A142" s="305"/>
      <c r="B142" s="306"/>
      <c r="C142" s="338" t="s">
        <v>576</v>
      </c>
      <c r="D142" s="313">
        <f t="shared" ref="D142:F142" si="12">D140</f>
        <v>25980859025.360004</v>
      </c>
      <c r="E142" s="313">
        <f t="shared" si="12"/>
        <v>3542182000</v>
      </c>
      <c r="F142" s="313">
        <f t="shared" si="12"/>
        <v>13021862000</v>
      </c>
      <c r="G142" s="313">
        <f>G140</f>
        <v>42544903025.360001</v>
      </c>
    </row>
    <row r="143" spans="1:7" ht="24.75">
      <c r="A143" s="305">
        <v>121</v>
      </c>
      <c r="B143" s="306">
        <v>51800100100</v>
      </c>
      <c r="C143" s="307" t="s">
        <v>492</v>
      </c>
      <c r="D143" s="308">
        <v>453254366.81999999</v>
      </c>
      <c r="E143" s="308">
        <v>10000000</v>
      </c>
      <c r="F143" s="308">
        <v>154000000</v>
      </c>
      <c r="G143" s="308">
        <f t="shared" si="8"/>
        <v>617254366.81999993</v>
      </c>
    </row>
    <row r="144" spans="1:7">
      <c r="A144" s="305">
        <v>122</v>
      </c>
      <c r="B144" s="306">
        <v>52100100100</v>
      </c>
      <c r="C144" s="307" t="s">
        <v>493</v>
      </c>
      <c r="D144" s="308">
        <v>545050302.30999994</v>
      </c>
      <c r="E144" s="308">
        <v>10440000</v>
      </c>
      <c r="F144" s="308">
        <v>350000000</v>
      </c>
      <c r="G144" s="308">
        <f t="shared" si="8"/>
        <v>905490302.30999994</v>
      </c>
    </row>
    <row r="145" spans="1:7" ht="24.75">
      <c r="A145" s="305">
        <v>123</v>
      </c>
      <c r="B145" s="306">
        <v>52100300100</v>
      </c>
      <c r="C145" s="307" t="s">
        <v>494</v>
      </c>
      <c r="D145" s="308">
        <v>674877374.75999999</v>
      </c>
      <c r="E145" s="308">
        <v>12180000</v>
      </c>
      <c r="F145" s="305">
        <v>0</v>
      </c>
      <c r="G145" s="308">
        <f t="shared" ref="G145:G160" si="13">SUM(D145:F145)</f>
        <v>687057374.75999999</v>
      </c>
    </row>
    <row r="146" spans="1:7">
      <c r="A146" s="305">
        <v>124</v>
      </c>
      <c r="B146" s="306">
        <v>52102600100</v>
      </c>
      <c r="C146" s="307" t="s">
        <v>555</v>
      </c>
      <c r="D146" s="305">
        <v>0</v>
      </c>
      <c r="E146" s="305">
        <v>0</v>
      </c>
      <c r="F146" s="305">
        <v>0</v>
      </c>
      <c r="G146" s="308">
        <f t="shared" si="13"/>
        <v>0</v>
      </c>
    </row>
    <row r="147" spans="1:7">
      <c r="A147" s="305">
        <v>125</v>
      </c>
      <c r="B147" s="306">
        <v>52110200100</v>
      </c>
      <c r="C147" s="307" t="s">
        <v>495</v>
      </c>
      <c r="D147" s="308">
        <v>7500256962.4499998</v>
      </c>
      <c r="E147" s="308">
        <v>14880000</v>
      </c>
      <c r="F147" s="308">
        <v>12500000</v>
      </c>
      <c r="G147" s="308">
        <f t="shared" si="13"/>
        <v>7527636962.4499998</v>
      </c>
    </row>
    <row r="148" spans="1:7">
      <c r="A148" s="305">
        <v>126</v>
      </c>
      <c r="B148" s="306">
        <v>52110300100</v>
      </c>
      <c r="C148" s="307" t="s">
        <v>556</v>
      </c>
      <c r="D148" s="305">
        <v>0</v>
      </c>
      <c r="E148" s="308">
        <v>2587000</v>
      </c>
      <c r="F148" s="305">
        <v>0</v>
      </c>
      <c r="G148" s="308">
        <f t="shared" si="13"/>
        <v>2587000</v>
      </c>
    </row>
    <row r="149" spans="1:7">
      <c r="A149" s="305">
        <v>127</v>
      </c>
      <c r="B149" s="306">
        <v>52110400100</v>
      </c>
      <c r="C149" s="307" t="s">
        <v>496</v>
      </c>
      <c r="D149" s="305">
        <v>0</v>
      </c>
      <c r="E149" s="308">
        <v>2364000</v>
      </c>
      <c r="F149" s="305">
        <v>0</v>
      </c>
      <c r="G149" s="308">
        <f t="shared" si="13"/>
        <v>2364000</v>
      </c>
    </row>
    <row r="150" spans="1:7">
      <c r="A150" s="305">
        <v>128</v>
      </c>
      <c r="B150" s="306">
        <v>52110400200</v>
      </c>
      <c r="C150" s="307" t="s">
        <v>497</v>
      </c>
      <c r="D150" s="305">
        <v>0</v>
      </c>
      <c r="E150" s="308">
        <v>3000000</v>
      </c>
      <c r="F150" s="305">
        <v>0</v>
      </c>
      <c r="G150" s="308">
        <f t="shared" si="13"/>
        <v>3000000</v>
      </c>
    </row>
    <row r="151" spans="1:7">
      <c r="A151" s="305">
        <v>129</v>
      </c>
      <c r="B151" s="306">
        <v>52110600100</v>
      </c>
      <c r="C151" s="307" t="s">
        <v>498</v>
      </c>
      <c r="D151" s="305">
        <v>0</v>
      </c>
      <c r="E151" s="308">
        <v>2700000</v>
      </c>
      <c r="F151" s="305">
        <v>0</v>
      </c>
      <c r="G151" s="308">
        <f t="shared" si="13"/>
        <v>2700000</v>
      </c>
    </row>
    <row r="152" spans="1:7">
      <c r="A152" s="305">
        <v>130</v>
      </c>
      <c r="B152" s="306">
        <v>52111500100</v>
      </c>
      <c r="C152" s="307" t="s">
        <v>499</v>
      </c>
      <c r="D152" s="357">
        <v>0</v>
      </c>
      <c r="E152" s="308">
        <v>20000000</v>
      </c>
      <c r="F152" s="308">
        <v>45000000</v>
      </c>
      <c r="G152" s="308">
        <f t="shared" si="13"/>
        <v>65000000</v>
      </c>
    </row>
    <row r="153" spans="1:7">
      <c r="A153" s="305">
        <v>131</v>
      </c>
      <c r="B153" s="306">
        <v>52111600100</v>
      </c>
      <c r="C153" s="307" t="s">
        <v>500</v>
      </c>
      <c r="D153" s="305">
        <v>0</v>
      </c>
      <c r="E153" s="308">
        <v>6763000</v>
      </c>
      <c r="F153" s="305">
        <v>0</v>
      </c>
      <c r="G153" s="308">
        <f t="shared" si="13"/>
        <v>6763000</v>
      </c>
    </row>
    <row r="154" spans="1:7">
      <c r="A154" s="305">
        <v>132</v>
      </c>
      <c r="B154" s="306">
        <v>53500100100</v>
      </c>
      <c r="C154" s="307" t="s">
        <v>501</v>
      </c>
      <c r="D154" s="308">
        <v>105555245.94</v>
      </c>
      <c r="E154" s="308">
        <v>10440000</v>
      </c>
      <c r="F154" s="308">
        <v>79000000</v>
      </c>
      <c r="G154" s="308">
        <f t="shared" si="13"/>
        <v>194995245.94</v>
      </c>
    </row>
    <row r="155" spans="1:7">
      <c r="A155" s="305">
        <v>133</v>
      </c>
      <c r="B155" s="306">
        <v>53505300100</v>
      </c>
      <c r="C155" s="307" t="s">
        <v>502</v>
      </c>
      <c r="D155" s="308">
        <v>225833190.37</v>
      </c>
      <c r="E155" s="308">
        <v>26414000</v>
      </c>
      <c r="F155" s="308">
        <v>85000000</v>
      </c>
      <c r="G155" s="308">
        <f t="shared" si="13"/>
        <v>337247190.37</v>
      </c>
    </row>
    <row r="156" spans="1:7">
      <c r="A156" s="305">
        <v>134</v>
      </c>
      <c r="B156" s="306">
        <v>53905100100</v>
      </c>
      <c r="C156" s="307" t="s">
        <v>503</v>
      </c>
      <c r="D156" s="308">
        <v>261590519.06999999</v>
      </c>
      <c r="E156" s="308">
        <v>30936000</v>
      </c>
      <c r="F156" s="308">
        <v>45000000</v>
      </c>
      <c r="G156" s="308">
        <f t="shared" si="13"/>
        <v>337526519.06999999</v>
      </c>
    </row>
    <row r="157" spans="1:7" ht="24.75">
      <c r="A157" s="305">
        <v>135</v>
      </c>
      <c r="B157" s="306">
        <v>55100100100</v>
      </c>
      <c r="C157" s="307" t="s">
        <v>557</v>
      </c>
      <c r="D157" s="308">
        <v>53402954.07</v>
      </c>
      <c r="E157" s="308">
        <v>7437000</v>
      </c>
      <c r="F157" s="308">
        <v>120000000</v>
      </c>
      <c r="G157" s="308">
        <f t="shared" si="13"/>
        <v>180839954.06999999</v>
      </c>
    </row>
    <row r="158" spans="1:7">
      <c r="A158" s="305">
        <v>136</v>
      </c>
      <c r="B158" s="306">
        <v>55100100200</v>
      </c>
      <c r="C158" s="307" t="s">
        <v>504</v>
      </c>
      <c r="D158" s="305">
        <v>0</v>
      </c>
      <c r="E158" s="308">
        <v>6000000</v>
      </c>
      <c r="F158" s="305">
        <v>0</v>
      </c>
      <c r="G158" s="308">
        <f t="shared" si="13"/>
        <v>6000000</v>
      </c>
    </row>
    <row r="159" spans="1:7" ht="24.75">
      <c r="A159" s="305">
        <v>137</v>
      </c>
      <c r="B159" s="306">
        <v>55200100100</v>
      </c>
      <c r="C159" s="307" t="s">
        <v>131</v>
      </c>
      <c r="D159" s="308">
        <v>190518728.78999999</v>
      </c>
      <c r="E159" s="308">
        <v>18000000</v>
      </c>
      <c r="F159" s="308">
        <v>50000000</v>
      </c>
      <c r="G159" s="308">
        <f t="shared" si="13"/>
        <v>258518728.78999999</v>
      </c>
    </row>
    <row r="160" spans="1:7" ht="24.75">
      <c r="A160" s="305">
        <v>138</v>
      </c>
      <c r="B160" s="306">
        <v>55200200100</v>
      </c>
      <c r="C160" s="307" t="s">
        <v>505</v>
      </c>
      <c r="D160" s="305">
        <v>0</v>
      </c>
      <c r="E160" s="308">
        <v>4640000</v>
      </c>
      <c r="F160" s="308">
        <v>2000000</v>
      </c>
      <c r="G160" s="308">
        <f t="shared" si="13"/>
        <v>6640000</v>
      </c>
    </row>
    <row r="161" spans="1:7">
      <c r="A161" s="305">
        <v>139</v>
      </c>
      <c r="B161" s="309">
        <v>11111500100</v>
      </c>
      <c r="C161" s="310" t="s">
        <v>558</v>
      </c>
      <c r="D161" s="311"/>
      <c r="E161" s="312">
        <v>0</v>
      </c>
      <c r="F161" s="312">
        <v>0</v>
      </c>
      <c r="G161" s="311">
        <v>7390000000</v>
      </c>
    </row>
    <row r="162" spans="1:7">
      <c r="A162" s="305">
        <v>141</v>
      </c>
      <c r="B162" s="309">
        <v>11111500200</v>
      </c>
      <c r="C162" s="310" t="s">
        <v>408</v>
      </c>
      <c r="D162" s="312">
        <v>0</v>
      </c>
      <c r="E162" s="312">
        <v>0</v>
      </c>
      <c r="F162" s="312">
        <v>0</v>
      </c>
      <c r="G162" s="311">
        <v>220000000</v>
      </c>
    </row>
    <row r="163" spans="1:7" ht="24.75">
      <c r="A163" s="305">
        <v>142</v>
      </c>
      <c r="B163" s="309"/>
      <c r="C163" s="310" t="s">
        <v>559</v>
      </c>
      <c r="D163" s="312"/>
      <c r="E163" s="312"/>
      <c r="F163" s="312"/>
      <c r="G163" s="311">
        <v>6889000000</v>
      </c>
    </row>
    <row r="164" spans="1:7">
      <c r="A164" s="305">
        <v>140</v>
      </c>
      <c r="B164" s="309"/>
      <c r="C164" s="310" t="s">
        <v>560</v>
      </c>
      <c r="D164" s="311">
        <v>1008801330.0599999</v>
      </c>
      <c r="E164" s="312"/>
      <c r="F164" s="321"/>
      <c r="G164" s="311">
        <f>SUM(D164:F164)</f>
        <v>1008801330.0599999</v>
      </c>
    </row>
    <row r="165" spans="1:7">
      <c r="A165" s="305"/>
      <c r="B165" s="306"/>
      <c r="C165" s="339" t="s">
        <v>176</v>
      </c>
      <c r="D165" s="313">
        <f t="shared" ref="D165:F165" si="14">SUM(D142:D164)</f>
        <v>37000000000.000008</v>
      </c>
      <c r="E165" s="313">
        <f t="shared" si="14"/>
        <v>3730963000</v>
      </c>
      <c r="F165" s="313">
        <f t="shared" si="14"/>
        <v>13964362000</v>
      </c>
      <c r="G165" s="313">
        <f>SUM(G142:G164)</f>
        <v>69194325000</v>
      </c>
    </row>
    <row r="168" spans="1:7">
      <c r="D168" t="s">
        <v>582</v>
      </c>
      <c r="F168" s="49"/>
    </row>
    <row r="169" spans="1:7">
      <c r="F169" s="49"/>
    </row>
    <row r="170" spans="1:7">
      <c r="E170" s="49"/>
    </row>
  </sheetData>
  <mergeCells count="4">
    <mergeCell ref="A1:G1"/>
    <mergeCell ref="A2:G2"/>
    <mergeCell ref="A3:G3"/>
    <mergeCell ref="A4:G4"/>
  </mergeCells>
  <pageMargins left="0.9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39"/>
  <sheetViews>
    <sheetView workbookViewId="0">
      <selection activeCell="F7" sqref="F7"/>
    </sheetView>
  </sheetViews>
  <sheetFormatPr defaultRowHeight="15"/>
  <cols>
    <col min="1" max="1" width="4.28515625" style="303" customWidth="1"/>
    <col min="2" max="2" width="21.5703125" style="303" customWidth="1"/>
    <col min="3" max="3" width="74.28515625" style="303" customWidth="1"/>
    <col min="4" max="4" width="21.85546875" style="304" customWidth="1"/>
    <col min="8" max="8" width="15.42578125" bestFit="1" customWidth="1"/>
  </cols>
  <sheetData>
    <row r="1" spans="1:4" ht="15" customHeight="1">
      <c r="A1" s="451" t="s">
        <v>570</v>
      </c>
      <c r="B1" s="451"/>
      <c r="C1" s="451"/>
      <c r="D1" s="451"/>
    </row>
    <row r="2" spans="1:4" ht="15" customHeight="1">
      <c r="A2" s="451" t="s">
        <v>571</v>
      </c>
      <c r="B2" s="451"/>
      <c r="C2" s="451"/>
      <c r="D2" s="451"/>
    </row>
    <row r="3" spans="1:4" ht="15" customHeight="1">
      <c r="A3" s="451" t="s">
        <v>574</v>
      </c>
      <c r="B3" s="451"/>
      <c r="C3" s="451"/>
      <c r="D3" s="451"/>
    </row>
    <row r="4" spans="1:4" ht="15" customHeight="1" thickBot="1">
      <c r="A4" s="454" t="s">
        <v>563</v>
      </c>
      <c r="B4" s="454"/>
      <c r="C4" s="454"/>
      <c r="D4" s="454"/>
    </row>
    <row r="5" spans="1:4" ht="18" customHeight="1">
      <c r="A5" s="322" t="s">
        <v>0</v>
      </c>
      <c r="B5" s="323" t="s">
        <v>564</v>
      </c>
      <c r="C5" s="323" t="s">
        <v>565</v>
      </c>
      <c r="D5" s="323" t="s">
        <v>572</v>
      </c>
    </row>
    <row r="6" spans="1:4" ht="15" customHeight="1">
      <c r="A6" s="324"/>
      <c r="B6" s="325" t="s">
        <v>568</v>
      </c>
      <c r="C6" s="325"/>
      <c r="D6" s="325" t="s">
        <v>573</v>
      </c>
    </row>
    <row r="7" spans="1:4" ht="21" customHeight="1">
      <c r="A7" s="326">
        <v>1</v>
      </c>
      <c r="B7" s="326">
        <v>11100100100</v>
      </c>
      <c r="C7" s="326" t="s">
        <v>416</v>
      </c>
      <c r="D7" s="327">
        <v>175000000</v>
      </c>
    </row>
    <row r="8" spans="1:4" ht="21" customHeight="1">
      <c r="A8" s="326">
        <v>2</v>
      </c>
      <c r="B8" s="326">
        <v>11100100200</v>
      </c>
      <c r="C8" s="326" t="s">
        <v>417</v>
      </c>
      <c r="D8" s="327">
        <v>12000000</v>
      </c>
    </row>
    <row r="9" spans="1:4" ht="31.5" customHeight="1">
      <c r="A9" s="326">
        <v>3</v>
      </c>
      <c r="B9" s="326">
        <v>11100200800</v>
      </c>
      <c r="C9" s="326" t="s">
        <v>418</v>
      </c>
      <c r="D9" s="327">
        <v>38000000</v>
      </c>
    </row>
    <row r="10" spans="1:4" ht="21" customHeight="1">
      <c r="A10" s="326">
        <v>4</v>
      </c>
      <c r="B10" s="326">
        <v>11100300100</v>
      </c>
      <c r="C10" s="326" t="s">
        <v>419</v>
      </c>
      <c r="D10" s="327">
        <v>2000000</v>
      </c>
    </row>
    <row r="11" spans="1:4" ht="21" customHeight="1">
      <c r="A11" s="326">
        <v>5</v>
      </c>
      <c r="B11" s="326">
        <v>11100800100</v>
      </c>
      <c r="C11" s="326" t="s">
        <v>420</v>
      </c>
      <c r="D11" s="327">
        <v>10000000</v>
      </c>
    </row>
    <row r="12" spans="1:4" ht="21" customHeight="1">
      <c r="A12" s="326">
        <v>6</v>
      </c>
      <c r="B12" s="326">
        <v>11101000100</v>
      </c>
      <c r="C12" s="326" t="s">
        <v>421</v>
      </c>
      <c r="D12" s="327">
        <v>10000000</v>
      </c>
    </row>
    <row r="13" spans="1:4" ht="21" customHeight="1">
      <c r="A13" s="326">
        <v>7</v>
      </c>
      <c r="B13" s="326">
        <v>11101300200</v>
      </c>
      <c r="C13" s="326" t="s">
        <v>85</v>
      </c>
      <c r="D13" s="327">
        <v>635000000</v>
      </c>
    </row>
    <row r="14" spans="1:4" ht="21" customHeight="1">
      <c r="A14" s="326">
        <v>8</v>
      </c>
      <c r="B14" s="326">
        <v>11102000100</v>
      </c>
      <c r="C14" s="326" t="s">
        <v>422</v>
      </c>
      <c r="D14" s="327">
        <v>500000000</v>
      </c>
    </row>
    <row r="15" spans="1:4" ht="21" customHeight="1">
      <c r="A15" s="326">
        <v>9</v>
      </c>
      <c r="B15" s="326">
        <v>11102100100</v>
      </c>
      <c r="C15" s="326" t="s">
        <v>423</v>
      </c>
      <c r="D15" s="327">
        <v>10000000</v>
      </c>
    </row>
    <row r="16" spans="1:4" ht="21" customHeight="1">
      <c r="A16" s="326">
        <v>10</v>
      </c>
      <c r="B16" s="326">
        <v>11102100200</v>
      </c>
      <c r="C16" s="326" t="s">
        <v>424</v>
      </c>
      <c r="D16" s="327">
        <v>10000000</v>
      </c>
    </row>
    <row r="17" spans="1:4" ht="21" customHeight="1">
      <c r="A17" s="326">
        <v>11</v>
      </c>
      <c r="B17" s="326">
        <v>11103300100</v>
      </c>
      <c r="C17" s="326" t="s">
        <v>425</v>
      </c>
      <c r="D17" s="327">
        <v>66000000</v>
      </c>
    </row>
    <row r="18" spans="1:4" ht="21" customHeight="1">
      <c r="A18" s="326">
        <v>12</v>
      </c>
      <c r="B18" s="326">
        <v>11103600100</v>
      </c>
      <c r="C18" s="326" t="s">
        <v>426</v>
      </c>
      <c r="D18" s="327">
        <v>200000000</v>
      </c>
    </row>
    <row r="19" spans="1:4" ht="21" customHeight="1">
      <c r="A19" s="326">
        <v>13</v>
      </c>
      <c r="B19" s="326">
        <v>11103700100</v>
      </c>
      <c r="C19" s="326" t="s">
        <v>427</v>
      </c>
      <c r="D19" s="327">
        <v>22300000</v>
      </c>
    </row>
    <row r="20" spans="1:4" ht="21" customHeight="1">
      <c r="A20" s="326">
        <v>14</v>
      </c>
      <c r="B20" s="326">
        <v>11103800100</v>
      </c>
      <c r="C20" s="326" t="s">
        <v>428</v>
      </c>
      <c r="D20" s="327">
        <v>10000000</v>
      </c>
    </row>
    <row r="21" spans="1:4" ht="21" customHeight="1">
      <c r="A21" s="326">
        <v>15</v>
      </c>
      <c r="B21" s="326">
        <v>11104400100</v>
      </c>
      <c r="C21" s="326" t="s">
        <v>429</v>
      </c>
      <c r="D21" s="327">
        <v>150000000</v>
      </c>
    </row>
    <row r="22" spans="1:4" ht="21" customHeight="1">
      <c r="A22" s="326">
        <v>16</v>
      </c>
      <c r="B22" s="326">
        <v>11105100100</v>
      </c>
      <c r="C22" s="326" t="s">
        <v>430</v>
      </c>
      <c r="D22" s="327">
        <v>6000000</v>
      </c>
    </row>
    <row r="23" spans="1:4" ht="21" customHeight="1">
      <c r="A23" s="326">
        <v>17</v>
      </c>
      <c r="B23" s="326">
        <v>11111100100</v>
      </c>
      <c r="C23" s="326" t="s">
        <v>431</v>
      </c>
      <c r="D23" s="327">
        <v>20000000</v>
      </c>
    </row>
    <row r="24" spans="1:4" ht="21" customHeight="1">
      <c r="A24" s="326"/>
      <c r="B24" s="326"/>
      <c r="C24" s="329" t="s">
        <v>575</v>
      </c>
      <c r="D24" s="340">
        <f>SUM(D7:D23)</f>
        <v>1876300000</v>
      </c>
    </row>
    <row r="25" spans="1:4" ht="21" customHeight="1">
      <c r="A25" s="352"/>
      <c r="B25" s="352"/>
      <c r="C25" s="355" t="s">
        <v>583</v>
      </c>
      <c r="D25" s="353"/>
    </row>
    <row r="26" spans="1:4" ht="21" customHeight="1">
      <c r="A26" s="350"/>
      <c r="B26" s="350"/>
      <c r="C26" s="351" t="s">
        <v>576</v>
      </c>
      <c r="D26" s="354">
        <f>D24</f>
        <v>1876300000</v>
      </c>
    </row>
    <row r="27" spans="1:4" ht="21" customHeight="1">
      <c r="A27" s="326">
        <v>18</v>
      </c>
      <c r="B27" s="326">
        <v>11111300300</v>
      </c>
      <c r="C27" s="326" t="s">
        <v>432</v>
      </c>
      <c r="D27" s="327">
        <v>100000000</v>
      </c>
    </row>
    <row r="28" spans="1:4" ht="21" customHeight="1">
      <c r="A28" s="326">
        <v>19</v>
      </c>
      <c r="B28" s="326">
        <v>11113200100</v>
      </c>
      <c r="C28" s="326" t="s">
        <v>433</v>
      </c>
      <c r="D28" s="327">
        <v>20000000</v>
      </c>
    </row>
    <row r="29" spans="1:4" ht="21" customHeight="1">
      <c r="A29" s="326">
        <v>20</v>
      </c>
      <c r="B29" s="326">
        <v>11200300100</v>
      </c>
      <c r="C29" s="326" t="s">
        <v>434</v>
      </c>
      <c r="D29" s="327">
        <v>493900000</v>
      </c>
    </row>
    <row r="30" spans="1:4" ht="21" customHeight="1">
      <c r="A30" s="326">
        <v>21</v>
      </c>
      <c r="B30" s="326">
        <v>11200400100</v>
      </c>
      <c r="C30" s="326" t="s">
        <v>435</v>
      </c>
      <c r="D30" s="327">
        <v>6000000</v>
      </c>
    </row>
    <row r="31" spans="1:4" ht="21" customHeight="1">
      <c r="A31" s="326">
        <v>22</v>
      </c>
      <c r="B31" s="326">
        <v>12300100100</v>
      </c>
      <c r="C31" s="326" t="s">
        <v>436</v>
      </c>
      <c r="D31" s="327">
        <v>26600000</v>
      </c>
    </row>
    <row r="32" spans="1:4" ht="21" customHeight="1">
      <c r="A32" s="326">
        <v>23</v>
      </c>
      <c r="B32" s="326">
        <v>12300300100</v>
      </c>
      <c r="C32" s="326" t="s">
        <v>437</v>
      </c>
      <c r="D32" s="327">
        <v>239000000</v>
      </c>
    </row>
    <row r="33" spans="1:4" ht="21" customHeight="1">
      <c r="A33" s="326">
        <v>24</v>
      </c>
      <c r="B33" s="326">
        <v>12300400200</v>
      </c>
      <c r="C33" s="326" t="s">
        <v>71</v>
      </c>
      <c r="D33" s="327">
        <v>61000000</v>
      </c>
    </row>
    <row r="34" spans="1:4" ht="21" customHeight="1">
      <c r="A34" s="326">
        <v>25</v>
      </c>
      <c r="B34" s="326">
        <v>12500100100</v>
      </c>
      <c r="C34" s="326" t="s">
        <v>438</v>
      </c>
      <c r="D34" s="327">
        <v>10000000</v>
      </c>
    </row>
    <row r="35" spans="1:4" ht="21" customHeight="1">
      <c r="A35" s="326">
        <v>26</v>
      </c>
      <c r="B35" s="326">
        <v>12500600100</v>
      </c>
      <c r="C35" s="326" t="s">
        <v>439</v>
      </c>
      <c r="D35" s="327">
        <v>164000000</v>
      </c>
    </row>
    <row r="36" spans="1:4" ht="21" customHeight="1">
      <c r="A36" s="326">
        <v>27</v>
      </c>
      <c r="B36" s="326">
        <v>12500700100</v>
      </c>
      <c r="C36" s="326" t="s">
        <v>440</v>
      </c>
      <c r="D36" s="327">
        <v>4675000</v>
      </c>
    </row>
    <row r="37" spans="1:4" ht="21" customHeight="1">
      <c r="A37" s="326">
        <v>28</v>
      </c>
      <c r="B37" s="326">
        <v>14000100100</v>
      </c>
      <c r="C37" s="326" t="s">
        <v>441</v>
      </c>
      <c r="D37" s="327">
        <v>3000000</v>
      </c>
    </row>
    <row r="38" spans="1:4" ht="21" customHeight="1">
      <c r="A38" s="326">
        <v>29</v>
      </c>
      <c r="B38" s="326">
        <v>14000200100</v>
      </c>
      <c r="C38" s="326" t="s">
        <v>442</v>
      </c>
      <c r="D38" s="327">
        <v>3000000</v>
      </c>
    </row>
    <row r="39" spans="1:4" ht="21" customHeight="1">
      <c r="A39" s="326">
        <v>30</v>
      </c>
      <c r="B39" s="326">
        <v>14700100100</v>
      </c>
      <c r="C39" s="326" t="s">
        <v>443</v>
      </c>
      <c r="D39" s="327">
        <v>10000000</v>
      </c>
    </row>
    <row r="40" spans="1:4" ht="21" customHeight="1">
      <c r="A40" s="326">
        <v>31</v>
      </c>
      <c r="B40" s="326">
        <v>14800100100</v>
      </c>
      <c r="C40" s="326" t="s">
        <v>444</v>
      </c>
      <c r="D40" s="327">
        <v>480000000</v>
      </c>
    </row>
    <row r="41" spans="1:4" ht="21" customHeight="1">
      <c r="A41" s="326">
        <v>32</v>
      </c>
      <c r="B41" s="326">
        <v>21500100100</v>
      </c>
      <c r="C41" s="326" t="s">
        <v>445</v>
      </c>
      <c r="D41" s="327">
        <v>110000000</v>
      </c>
    </row>
    <row r="42" spans="1:4" ht="21" customHeight="1">
      <c r="A42" s="326">
        <v>33</v>
      </c>
      <c r="B42" s="326">
        <v>21510200100</v>
      </c>
      <c r="C42" s="326" t="s">
        <v>446</v>
      </c>
      <c r="D42" s="327">
        <v>285500000</v>
      </c>
    </row>
    <row r="43" spans="1:4" ht="21" customHeight="1">
      <c r="A43" s="326">
        <v>34</v>
      </c>
      <c r="B43" s="326">
        <v>21511000100</v>
      </c>
      <c r="C43" s="326" t="s">
        <v>447</v>
      </c>
      <c r="D43" s="327">
        <v>100000000</v>
      </c>
    </row>
    <row r="44" spans="1:4" ht="21" customHeight="1">
      <c r="A44" s="326">
        <v>35</v>
      </c>
      <c r="B44" s="326">
        <v>21511500100</v>
      </c>
      <c r="C44" s="326" t="s">
        <v>448</v>
      </c>
      <c r="D44" s="327">
        <v>10000000</v>
      </c>
    </row>
    <row r="45" spans="1:4" ht="21" customHeight="1">
      <c r="A45" s="326">
        <v>36</v>
      </c>
      <c r="B45" s="326">
        <v>21511600100</v>
      </c>
      <c r="C45" s="326" t="s">
        <v>449</v>
      </c>
      <c r="D45" s="327">
        <v>150000000</v>
      </c>
    </row>
    <row r="46" spans="1:4" ht="21" customHeight="1">
      <c r="A46" s="326">
        <v>37</v>
      </c>
      <c r="B46" s="326">
        <v>22000100100</v>
      </c>
      <c r="C46" s="326" t="s">
        <v>450</v>
      </c>
      <c r="D46" s="327">
        <v>48900000</v>
      </c>
    </row>
    <row r="47" spans="1:4" ht="21" customHeight="1">
      <c r="A47" s="326"/>
      <c r="B47" s="326"/>
      <c r="C47" s="329" t="s">
        <v>575</v>
      </c>
      <c r="D47" s="340">
        <f>SUM(D26:D46)</f>
        <v>4201875000</v>
      </c>
    </row>
    <row r="48" spans="1:4" ht="21" customHeight="1">
      <c r="A48" s="352"/>
      <c r="B48" s="352"/>
      <c r="C48" s="355" t="s">
        <v>586</v>
      </c>
      <c r="D48" s="353"/>
    </row>
    <row r="49" spans="1:8" ht="21" customHeight="1">
      <c r="A49" s="326"/>
      <c r="B49" s="326"/>
      <c r="C49" s="329" t="s">
        <v>576</v>
      </c>
      <c r="D49" s="340">
        <f>D47</f>
        <v>4201875000</v>
      </c>
    </row>
    <row r="50" spans="1:8" ht="21" customHeight="1">
      <c r="A50" s="326">
        <v>38</v>
      </c>
      <c r="B50" s="326">
        <v>22000200100</v>
      </c>
      <c r="C50" s="326" t="s">
        <v>451</v>
      </c>
      <c r="D50" s="327">
        <v>15850000000</v>
      </c>
    </row>
    <row r="51" spans="1:8" ht="21" customHeight="1">
      <c r="A51" s="326">
        <v>39</v>
      </c>
      <c r="B51" s="326">
        <v>22000700100</v>
      </c>
      <c r="C51" s="326" t="s">
        <v>452</v>
      </c>
      <c r="D51" s="327">
        <v>391000000</v>
      </c>
    </row>
    <row r="52" spans="1:8" ht="21" customHeight="1">
      <c r="A52" s="326">
        <v>40</v>
      </c>
      <c r="B52" s="326">
        <v>22000800100</v>
      </c>
      <c r="C52" s="326" t="s">
        <v>453</v>
      </c>
      <c r="D52" s="327">
        <v>50000000</v>
      </c>
    </row>
    <row r="53" spans="1:8" ht="21" customHeight="1">
      <c r="A53" s="326">
        <v>41</v>
      </c>
      <c r="B53" s="326">
        <v>22200100100</v>
      </c>
      <c r="C53" s="326" t="s">
        <v>142</v>
      </c>
      <c r="D53" s="327">
        <v>1348000000</v>
      </c>
      <c r="H53" s="49"/>
    </row>
    <row r="54" spans="1:8" ht="21" customHeight="1">
      <c r="A54" s="326">
        <v>42</v>
      </c>
      <c r="B54" s="326">
        <v>22205100100</v>
      </c>
      <c r="C54" s="326" t="s">
        <v>454</v>
      </c>
      <c r="D54" s="327">
        <v>20000000</v>
      </c>
      <c r="H54" s="49"/>
    </row>
    <row r="55" spans="1:8" ht="21" customHeight="1">
      <c r="A55" s="326">
        <v>43</v>
      </c>
      <c r="B55" s="326">
        <v>22800700100</v>
      </c>
      <c r="C55" s="326" t="s">
        <v>455</v>
      </c>
      <c r="D55" s="327">
        <v>25000000</v>
      </c>
    </row>
    <row r="56" spans="1:8" ht="21" customHeight="1">
      <c r="A56" s="326">
        <v>44</v>
      </c>
      <c r="B56" s="326">
        <v>22900100100</v>
      </c>
      <c r="C56" s="326" t="s">
        <v>456</v>
      </c>
      <c r="D56" s="327">
        <v>200000000</v>
      </c>
    </row>
    <row r="57" spans="1:8" ht="21" customHeight="1">
      <c r="A57" s="326">
        <v>45</v>
      </c>
      <c r="B57" s="326">
        <v>23100300100</v>
      </c>
      <c r="C57" s="326" t="s">
        <v>457</v>
      </c>
      <c r="D57" s="327">
        <v>138800000</v>
      </c>
    </row>
    <row r="58" spans="1:8" ht="21" customHeight="1">
      <c r="A58" s="326">
        <v>46</v>
      </c>
      <c r="B58" s="326">
        <v>23305100100</v>
      </c>
      <c r="C58" s="326" t="s">
        <v>458</v>
      </c>
      <c r="D58" s="327">
        <v>160000000</v>
      </c>
    </row>
    <row r="59" spans="1:8" ht="21" customHeight="1">
      <c r="A59" s="326">
        <v>47</v>
      </c>
      <c r="B59" s="326">
        <v>23400100100</v>
      </c>
      <c r="C59" s="326" t="s">
        <v>459</v>
      </c>
      <c r="D59" s="327">
        <v>4450000000</v>
      </c>
    </row>
    <row r="60" spans="1:8" ht="29.25" customHeight="1">
      <c r="A60" s="326">
        <v>48</v>
      </c>
      <c r="B60" s="326">
        <v>23400400100</v>
      </c>
      <c r="C60" s="326" t="s">
        <v>460</v>
      </c>
      <c r="D60" s="327">
        <v>1800000000</v>
      </c>
    </row>
    <row r="61" spans="1:8" ht="21" customHeight="1">
      <c r="A61" s="326">
        <v>49</v>
      </c>
      <c r="B61" s="326">
        <v>23405600100</v>
      </c>
      <c r="C61" s="326" t="s">
        <v>461</v>
      </c>
      <c r="D61" s="327">
        <v>5000000</v>
      </c>
    </row>
    <row r="62" spans="1:8" ht="21" customHeight="1">
      <c r="A62" s="326">
        <v>50</v>
      </c>
      <c r="B62" s="326">
        <v>23600100100</v>
      </c>
      <c r="C62" s="326" t="s">
        <v>462</v>
      </c>
      <c r="D62" s="327">
        <v>100000000</v>
      </c>
    </row>
    <row r="63" spans="1:8" ht="21" customHeight="1">
      <c r="A63" s="326">
        <v>51</v>
      </c>
      <c r="B63" s="326">
        <v>23800100100</v>
      </c>
      <c r="C63" s="326" t="s">
        <v>463</v>
      </c>
      <c r="D63" s="327">
        <v>55000000</v>
      </c>
    </row>
    <row r="64" spans="1:8" ht="21" customHeight="1">
      <c r="A64" s="326">
        <v>52</v>
      </c>
      <c r="B64" s="326">
        <v>23800100400</v>
      </c>
      <c r="C64" s="326" t="s">
        <v>464</v>
      </c>
      <c r="D64" s="327">
        <v>20000000</v>
      </c>
    </row>
    <row r="65" spans="1:8" ht="21" customHeight="1">
      <c r="A65" s="326">
        <v>53</v>
      </c>
      <c r="B65" s="326">
        <v>23800400100</v>
      </c>
      <c r="C65" s="326" t="s">
        <v>465</v>
      </c>
      <c r="D65" s="327">
        <v>25000000</v>
      </c>
    </row>
    <row r="66" spans="1:8" ht="21" customHeight="1">
      <c r="A66" s="326">
        <v>54</v>
      </c>
      <c r="B66" s="326">
        <v>25210200100</v>
      </c>
      <c r="C66" s="326" t="s">
        <v>466</v>
      </c>
      <c r="D66" s="327">
        <v>100000000</v>
      </c>
    </row>
    <row r="67" spans="1:8" ht="21" customHeight="1">
      <c r="A67" s="326">
        <v>55</v>
      </c>
      <c r="B67" s="326">
        <v>25210300100</v>
      </c>
      <c r="C67" s="326" t="s">
        <v>467</v>
      </c>
      <c r="D67" s="327">
        <v>20000000</v>
      </c>
    </row>
    <row r="68" spans="1:8" ht="21" customHeight="1">
      <c r="A68" s="326">
        <v>56</v>
      </c>
      <c r="B68" s="326">
        <v>25300100100</v>
      </c>
      <c r="C68" s="326" t="s">
        <v>468</v>
      </c>
      <c r="D68" s="327">
        <v>1730000000</v>
      </c>
      <c r="H68" s="49"/>
    </row>
    <row r="69" spans="1:8" ht="21" customHeight="1">
      <c r="A69" s="326"/>
      <c r="B69" s="326"/>
      <c r="C69" s="329" t="s">
        <v>575</v>
      </c>
      <c r="D69" s="340">
        <f>SUM(D49:D68)</f>
        <v>30689675000</v>
      </c>
    </row>
    <row r="70" spans="1:8" ht="21" customHeight="1">
      <c r="A70" s="352"/>
      <c r="B70" s="352"/>
      <c r="C70" s="355" t="s">
        <v>584</v>
      </c>
      <c r="D70" s="353"/>
    </row>
    <row r="71" spans="1:8" ht="21" customHeight="1">
      <c r="A71" s="326"/>
      <c r="B71" s="326"/>
      <c r="C71" s="329" t="s">
        <v>576</v>
      </c>
      <c r="D71" s="340">
        <f>D69</f>
        <v>30689675000</v>
      </c>
    </row>
    <row r="72" spans="1:8" ht="21" customHeight="1">
      <c r="A72" s="326">
        <v>57</v>
      </c>
      <c r="B72" s="326">
        <v>25305300100</v>
      </c>
      <c r="C72" s="326" t="s">
        <v>469</v>
      </c>
      <c r="D72" s="327">
        <v>40000000</v>
      </c>
    </row>
    <row r="73" spans="1:8" ht="21" customHeight="1">
      <c r="A73" s="326">
        <v>58</v>
      </c>
      <c r="B73" s="326">
        <v>25305700100</v>
      </c>
      <c r="C73" s="326" t="s">
        <v>470</v>
      </c>
      <c r="D73" s="327">
        <v>1000000000</v>
      </c>
    </row>
    <row r="74" spans="1:8" ht="21" customHeight="1">
      <c r="A74" s="326">
        <v>59</v>
      </c>
      <c r="B74" s="326"/>
      <c r="C74" s="326" t="s">
        <v>471</v>
      </c>
      <c r="D74" s="328">
        <v>0</v>
      </c>
    </row>
    <row r="75" spans="1:8" ht="21" customHeight="1">
      <c r="A75" s="326">
        <v>60</v>
      </c>
      <c r="B75" s="326">
        <v>26200100100</v>
      </c>
      <c r="C75" s="326" t="s">
        <v>472</v>
      </c>
      <c r="D75" s="327">
        <v>381000000</v>
      </c>
    </row>
    <row r="76" spans="1:8" ht="21" customHeight="1">
      <c r="A76" s="326">
        <v>61</v>
      </c>
      <c r="B76" s="326">
        <v>31800100100</v>
      </c>
      <c r="C76" s="326" t="s">
        <v>64</v>
      </c>
      <c r="D76" s="327">
        <v>20000000</v>
      </c>
    </row>
    <row r="77" spans="1:8" ht="21" customHeight="1">
      <c r="A77" s="326">
        <v>62</v>
      </c>
      <c r="B77" s="326">
        <v>31801100100</v>
      </c>
      <c r="C77" s="326" t="s">
        <v>473</v>
      </c>
      <c r="D77" s="327">
        <v>8000000</v>
      </c>
    </row>
    <row r="78" spans="1:8" ht="21" customHeight="1">
      <c r="A78" s="326">
        <v>63</v>
      </c>
      <c r="B78" s="326">
        <v>32600100100</v>
      </c>
      <c r="C78" s="326" t="s">
        <v>474</v>
      </c>
      <c r="D78" s="327">
        <v>279600000</v>
      </c>
    </row>
    <row r="79" spans="1:8" ht="21" customHeight="1">
      <c r="A79" s="326">
        <v>64</v>
      </c>
      <c r="B79" s="326">
        <v>32600200100</v>
      </c>
      <c r="C79" s="326" t="s">
        <v>475</v>
      </c>
      <c r="D79" s="327">
        <v>5000000</v>
      </c>
    </row>
    <row r="80" spans="1:8" ht="21" customHeight="1">
      <c r="A80" s="326">
        <v>65</v>
      </c>
      <c r="B80" s="326">
        <v>32605200100</v>
      </c>
      <c r="C80" s="326" t="s">
        <v>476</v>
      </c>
      <c r="D80" s="327">
        <v>5000000</v>
      </c>
    </row>
    <row r="81" spans="1:4" ht="21" customHeight="1">
      <c r="A81" s="326">
        <v>66</v>
      </c>
      <c r="B81" s="326">
        <v>45100200100</v>
      </c>
      <c r="C81" s="326" t="s">
        <v>477</v>
      </c>
      <c r="D81" s="327">
        <v>7500000000</v>
      </c>
    </row>
    <row r="82" spans="1:4" ht="21" customHeight="1">
      <c r="A82" s="326">
        <v>67</v>
      </c>
      <c r="B82" s="326">
        <v>51300100100</v>
      </c>
      <c r="C82" s="326" t="s">
        <v>478</v>
      </c>
      <c r="D82" s="327">
        <v>100000000</v>
      </c>
    </row>
    <row r="83" spans="1:4" ht="21" customHeight="1">
      <c r="A83" s="326">
        <v>68</v>
      </c>
      <c r="B83" s="326">
        <v>51300100200</v>
      </c>
      <c r="C83" s="326" t="s">
        <v>479</v>
      </c>
      <c r="D83" s="327">
        <v>20000000</v>
      </c>
    </row>
    <row r="84" spans="1:4" ht="21" customHeight="1">
      <c r="A84" s="326">
        <v>69</v>
      </c>
      <c r="B84" s="326">
        <v>51400100100</v>
      </c>
      <c r="C84" s="326" t="s">
        <v>480</v>
      </c>
      <c r="D84" s="327">
        <v>20000000</v>
      </c>
    </row>
    <row r="85" spans="1:4" ht="30.75" customHeight="1">
      <c r="A85" s="326">
        <v>70</v>
      </c>
      <c r="B85" s="326">
        <v>51400100200</v>
      </c>
      <c r="C85" s="326" t="s">
        <v>481</v>
      </c>
      <c r="D85" s="327">
        <v>5000000</v>
      </c>
    </row>
    <row r="86" spans="1:4" ht="21" customHeight="1">
      <c r="A86" s="326">
        <v>71</v>
      </c>
      <c r="B86" s="326">
        <v>51700101100</v>
      </c>
      <c r="C86" s="326" t="s">
        <v>482</v>
      </c>
      <c r="D86" s="327">
        <v>950000000</v>
      </c>
    </row>
    <row r="87" spans="1:4" ht="31.5" customHeight="1">
      <c r="A87" s="326">
        <v>72</v>
      </c>
      <c r="B87" s="326">
        <v>51700300100</v>
      </c>
      <c r="C87" s="326" t="s">
        <v>483</v>
      </c>
      <c r="D87" s="327">
        <v>4310000000</v>
      </c>
    </row>
    <row r="88" spans="1:4" ht="21" customHeight="1">
      <c r="A88" s="326">
        <v>73</v>
      </c>
      <c r="B88" s="326">
        <v>51700800100</v>
      </c>
      <c r="C88" s="326" t="s">
        <v>484</v>
      </c>
      <c r="D88" s="327">
        <v>17000000</v>
      </c>
    </row>
    <row r="89" spans="1:4" ht="21" customHeight="1">
      <c r="A89" s="326">
        <v>74</v>
      </c>
      <c r="B89" s="326">
        <v>51701800100</v>
      </c>
      <c r="C89" s="326" t="s">
        <v>485</v>
      </c>
      <c r="D89" s="327">
        <v>100000000</v>
      </c>
    </row>
    <row r="90" spans="1:4" ht="21" customHeight="1">
      <c r="A90" s="326">
        <v>75</v>
      </c>
      <c r="B90" s="326">
        <v>51702100100</v>
      </c>
      <c r="C90" s="326" t="s">
        <v>486</v>
      </c>
      <c r="D90" s="327">
        <v>200000000</v>
      </c>
    </row>
    <row r="91" spans="1:4" ht="21" customHeight="1">
      <c r="A91" s="326"/>
      <c r="B91" s="326"/>
      <c r="C91" s="329" t="s">
        <v>575</v>
      </c>
      <c r="D91" s="340">
        <f>SUM(D71:D90)</f>
        <v>45650275000</v>
      </c>
    </row>
    <row r="92" spans="1:4" ht="21" customHeight="1">
      <c r="A92" s="352"/>
      <c r="B92" s="352"/>
      <c r="C92" s="355" t="s">
        <v>585</v>
      </c>
      <c r="D92" s="353"/>
    </row>
    <row r="93" spans="1:4" ht="21" customHeight="1">
      <c r="A93" s="326"/>
      <c r="B93" s="326"/>
      <c r="C93" s="329" t="s">
        <v>576</v>
      </c>
      <c r="D93" s="340">
        <f>D91</f>
        <v>45650275000</v>
      </c>
    </row>
    <row r="94" spans="1:4" ht="31.5" customHeight="1">
      <c r="A94" s="326">
        <v>76</v>
      </c>
      <c r="B94" s="326">
        <v>51702100200</v>
      </c>
      <c r="C94" s="326" t="s">
        <v>487</v>
      </c>
      <c r="D94" s="327">
        <v>500000000</v>
      </c>
    </row>
    <row r="95" spans="1:4" ht="21" customHeight="1">
      <c r="A95" s="326">
        <v>77</v>
      </c>
      <c r="B95" s="326">
        <v>51702100300</v>
      </c>
      <c r="C95" s="326" t="s">
        <v>488</v>
      </c>
      <c r="D95" s="327">
        <v>750000000</v>
      </c>
    </row>
    <row r="96" spans="1:4" ht="21" customHeight="1">
      <c r="A96" s="326">
        <v>78</v>
      </c>
      <c r="B96" s="326">
        <v>51703000100</v>
      </c>
      <c r="C96" s="326" t="s">
        <v>489</v>
      </c>
      <c r="D96" s="327">
        <v>40000000</v>
      </c>
    </row>
    <row r="97" spans="1:4" ht="21" customHeight="1">
      <c r="A97" s="326">
        <v>79</v>
      </c>
      <c r="B97" s="326">
        <v>51705400100</v>
      </c>
      <c r="C97" s="326" t="s">
        <v>490</v>
      </c>
      <c r="D97" s="327">
        <v>14000000</v>
      </c>
    </row>
    <row r="98" spans="1:4" ht="21" customHeight="1">
      <c r="A98" s="326">
        <v>80</v>
      </c>
      <c r="B98" s="326">
        <v>51705600100</v>
      </c>
      <c r="C98" s="326" t="s">
        <v>491</v>
      </c>
      <c r="D98" s="327">
        <v>1000000</v>
      </c>
    </row>
    <row r="99" spans="1:4" ht="21" customHeight="1">
      <c r="A99" s="326">
        <v>81</v>
      </c>
      <c r="B99" s="326">
        <v>51800100100</v>
      </c>
      <c r="C99" s="326" t="s">
        <v>492</v>
      </c>
      <c r="D99" s="327">
        <v>40000000</v>
      </c>
    </row>
    <row r="100" spans="1:4" ht="21" customHeight="1">
      <c r="A100" s="326">
        <v>82</v>
      </c>
      <c r="B100" s="326">
        <v>52100100100</v>
      </c>
      <c r="C100" s="326" t="s">
        <v>493</v>
      </c>
      <c r="D100" s="327">
        <v>4183500000</v>
      </c>
    </row>
    <row r="101" spans="1:4" ht="33.75" customHeight="1">
      <c r="A101" s="326">
        <v>83</v>
      </c>
      <c r="B101" s="326">
        <v>52100300100</v>
      </c>
      <c r="C101" s="326" t="s">
        <v>494</v>
      </c>
      <c r="D101" s="327">
        <v>100000000</v>
      </c>
    </row>
    <row r="102" spans="1:4" ht="21" customHeight="1">
      <c r="A102" s="326">
        <v>84</v>
      </c>
      <c r="B102" s="326">
        <v>52110200100</v>
      </c>
      <c r="C102" s="326" t="s">
        <v>495</v>
      </c>
      <c r="D102" s="327">
        <v>56700000</v>
      </c>
    </row>
    <row r="103" spans="1:4" ht="21" customHeight="1">
      <c r="A103" s="326">
        <v>85</v>
      </c>
      <c r="B103" s="326">
        <v>52110400100</v>
      </c>
      <c r="C103" s="326" t="s">
        <v>496</v>
      </c>
      <c r="D103" s="327">
        <v>200000000</v>
      </c>
    </row>
    <row r="104" spans="1:4" ht="21" customHeight="1">
      <c r="A104" s="326">
        <v>86</v>
      </c>
      <c r="B104" s="326">
        <v>52110400200</v>
      </c>
      <c r="C104" s="326" t="s">
        <v>497</v>
      </c>
      <c r="D104" s="327">
        <v>32000000</v>
      </c>
    </row>
    <row r="105" spans="1:4" ht="21" customHeight="1">
      <c r="A105" s="326">
        <v>87</v>
      </c>
      <c r="B105" s="326">
        <v>52110600100</v>
      </c>
      <c r="C105" s="326" t="s">
        <v>498</v>
      </c>
      <c r="D105" s="327">
        <v>125000000</v>
      </c>
    </row>
    <row r="106" spans="1:4" ht="21" customHeight="1">
      <c r="A106" s="326">
        <v>88</v>
      </c>
      <c r="B106" s="326">
        <v>52111500100</v>
      </c>
      <c r="C106" s="326" t="s">
        <v>499</v>
      </c>
      <c r="D106" s="327">
        <v>200000000</v>
      </c>
    </row>
    <row r="107" spans="1:4" ht="21" customHeight="1">
      <c r="A107" s="326">
        <v>89</v>
      </c>
      <c r="B107" s="326">
        <v>52111600100</v>
      </c>
      <c r="C107" s="326" t="s">
        <v>500</v>
      </c>
      <c r="D107" s="327">
        <v>5000000</v>
      </c>
    </row>
    <row r="108" spans="1:4" ht="21" customHeight="1">
      <c r="A108" s="326">
        <v>90</v>
      </c>
      <c r="B108" s="326">
        <v>53500100100</v>
      </c>
      <c r="C108" s="326" t="s">
        <v>501</v>
      </c>
      <c r="D108" s="327">
        <v>599000000</v>
      </c>
    </row>
    <row r="109" spans="1:4" ht="21" customHeight="1">
      <c r="A109" s="326">
        <v>91</v>
      </c>
      <c r="B109" s="326">
        <v>53505300100</v>
      </c>
      <c r="C109" s="326" t="s">
        <v>502</v>
      </c>
      <c r="D109" s="327">
        <v>90000000</v>
      </c>
    </row>
    <row r="110" spans="1:4" ht="21" customHeight="1">
      <c r="A110" s="326">
        <v>92</v>
      </c>
      <c r="B110" s="326">
        <v>53905100100</v>
      </c>
      <c r="C110" s="326" t="s">
        <v>503</v>
      </c>
      <c r="D110" s="327">
        <v>507000000</v>
      </c>
    </row>
    <row r="111" spans="1:4" ht="21" customHeight="1">
      <c r="A111" s="326">
        <v>93</v>
      </c>
      <c r="B111" s="326">
        <v>55100100200</v>
      </c>
      <c r="C111" s="326" t="s">
        <v>504</v>
      </c>
      <c r="D111" s="327">
        <v>10000000</v>
      </c>
    </row>
    <row r="112" spans="1:4" ht="21" customHeight="1">
      <c r="A112" s="326">
        <v>94</v>
      </c>
      <c r="B112" s="326">
        <v>55200100100</v>
      </c>
      <c r="C112" s="326" t="s">
        <v>131</v>
      </c>
      <c r="D112" s="327">
        <v>1257000000</v>
      </c>
    </row>
    <row r="113" spans="1:8" ht="21" customHeight="1">
      <c r="A113" s="326"/>
      <c r="B113" s="326"/>
      <c r="C113" s="329" t="s">
        <v>575</v>
      </c>
      <c r="D113" s="340">
        <f>SUM(D93:D112)</f>
        <v>54360475000</v>
      </c>
    </row>
    <row r="114" spans="1:8" ht="22.5" customHeight="1">
      <c r="A114" s="352"/>
      <c r="B114" s="352"/>
      <c r="C114" s="355" t="s">
        <v>587</v>
      </c>
      <c r="D114" s="353"/>
      <c r="H114" s="302"/>
    </row>
    <row r="115" spans="1:8" ht="22.5" customHeight="1">
      <c r="A115" s="326"/>
      <c r="B115" s="326"/>
      <c r="C115" s="329" t="s">
        <v>576</v>
      </c>
      <c r="D115" s="340">
        <f>D113</f>
        <v>54360475000</v>
      </c>
      <c r="H115" s="302"/>
    </row>
    <row r="116" spans="1:8" ht="22.5" customHeight="1">
      <c r="A116" s="326">
        <v>95</v>
      </c>
      <c r="B116" s="326">
        <v>55200200100</v>
      </c>
      <c r="C116" s="326" t="s">
        <v>505</v>
      </c>
      <c r="D116" s="327">
        <v>165900000</v>
      </c>
    </row>
    <row r="117" spans="1:8" ht="21" customHeight="1">
      <c r="A117" s="452"/>
      <c r="B117" s="453"/>
      <c r="C117" s="329" t="s">
        <v>176</v>
      </c>
      <c r="D117" s="341">
        <f>SUM(D115:D116)</f>
        <v>54526375000</v>
      </c>
    </row>
    <row r="139" spans="3:3" ht="15.75">
      <c r="C139" s="355" t="s">
        <v>588</v>
      </c>
    </row>
  </sheetData>
  <mergeCells count="5">
    <mergeCell ref="A1:D1"/>
    <mergeCell ref="A2:D2"/>
    <mergeCell ref="A3:D3"/>
    <mergeCell ref="A117:B117"/>
    <mergeCell ref="A4:D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5</vt:i4>
      </vt:variant>
    </vt:vector>
  </HeadingPairs>
  <TitlesOfParts>
    <vt:vector size="14" baseType="lpstr">
      <vt:lpstr>Overall summary</vt:lpstr>
      <vt:lpstr>sumary Allo Pool fund recurent</vt:lpstr>
      <vt:lpstr>Sumary Allo pooled fund capital</vt:lpstr>
      <vt:lpstr>Pooled fund detail Special Prog</vt:lpstr>
      <vt:lpstr>Details special program</vt:lpstr>
      <vt:lpstr>Pooled Fund detail Capital</vt:lpstr>
      <vt:lpstr>Project detail capital</vt:lpstr>
      <vt:lpstr>1st Schedle</vt:lpstr>
      <vt:lpstr>2nd Schedle</vt:lpstr>
      <vt:lpstr>'1st Schedle'!Print_Titles</vt:lpstr>
      <vt:lpstr>'2nd Schedle'!Print_Titles</vt:lpstr>
      <vt:lpstr>'Pooled fund detail Special Prog'!Print_Titles</vt:lpstr>
      <vt:lpstr>'Project detail capital'!Print_Titles</vt:lpstr>
      <vt:lpstr>'sumary Allo Pool fund recurent'!Print_Titles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Budget</cp:lastModifiedBy>
  <cp:lastPrinted>2016-11-18T12:32:00Z</cp:lastPrinted>
  <dcterms:created xsi:type="dcterms:W3CDTF">2011-10-12T15:22:11Z</dcterms:created>
  <dcterms:modified xsi:type="dcterms:W3CDTF">2016-11-18T13:16:49Z</dcterms:modified>
</cp:coreProperties>
</file>